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comm-my.sharepoint.com/personal/ntakata_incomm_com/Documents/デスクトップ/★オウンドメディア関連/KFBサイト/B2Bサイト構築/規約＆ガイドライン＆申込書/FIX/申込書update_20241008/"/>
    </mc:Choice>
  </mc:AlternateContent>
  <xr:revisionPtr revIDLastSave="84" documentId="14_{164C6C99-A4D8-4738-9B5D-F38491128F6B}" xr6:coauthVersionLast="47" xr6:coauthVersionMax="47" xr10:uidLastSave="{D0CCC992-F907-4E9F-9830-A5F38DD849DA}"/>
  <workbookProtection workbookAlgorithmName="SHA-512" workbookHashValue="uL//eVRppMH6RwE375IBAYHUt9FZNHcjex3pRpIp6i+eO4eH9WZO9KCHVyNvUPPs8orCGoH3NRmlNxf9wS0ckw==" workbookSaltValue="05nniWZ0XhQMp0jrNprVuw==" workbookSpinCount="100000" lockStructure="1"/>
  <bookViews>
    <workbookView xWindow="33720" yWindow="-120" windowWidth="51840" windowHeight="21120" xr2:uid="{E145CB3A-3F60-4697-A567-5B6CDC7F76E6}"/>
  </bookViews>
  <sheets>
    <sheet name="ガイドライン(必ずご確認ください)" sheetId="1" r:id="rId1"/>
    <sheet name="記入フォーム" sheetId="3" r:id="rId2"/>
    <sheet name="料金体系" sheetId="6" r:id="rId3"/>
    <sheet name="品番リスト" sheetId="2" r:id="rId4"/>
    <sheet name="固定券種単価" sheetId="5" state="hidden" r:id="rId5"/>
  </sheets>
  <definedNames>
    <definedName name="_𠮷野家">固定券種単価!$I$4:$I$9</definedName>
    <definedName name="Coke_ON">固定券種単価!$G$4:$G$7</definedName>
    <definedName name="GO">固定券種単価!$F$4:$F$8</definedName>
    <definedName name="Hulu">固定券種単価!$J$4:$J$8</definedName>
    <definedName name="Pairs">固定券種単価!$E$4:$E$8</definedName>
    <definedName name="Roblox_額面固定">固定券種単価!$L$4:$L$8</definedName>
    <definedName name="オイシックス">固定券種単価!$D$4:$D$8</definedName>
    <definedName name="すかいらーく">固定券種単価!$K$4:$K$8</definedName>
    <definedName name="タリーズ">固定券種単価!$H$4:$H$9</definedName>
    <definedName name="ディズニープラス">固定券種単価!$B$4:$B$8</definedName>
    <definedName name="モスカード">固定券種単価!$C$4:$C$8</definedName>
    <definedName name="吉野家">固定券種単価!$I$4:$I$9</definedName>
    <definedName name="出前館">固定券種単価!#REF!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3" l="1"/>
  <c r="O19" i="3" s="1"/>
  <c r="E19" i="3"/>
  <c r="N21" i="3"/>
  <c r="N22" i="3"/>
  <c r="N23" i="3"/>
  <c r="O23" i="3" s="1"/>
  <c r="N20" i="3"/>
  <c r="O20" i="3" s="1"/>
  <c r="K20" i="3"/>
  <c r="E20" i="3"/>
  <c r="M26" i="3"/>
  <c r="N26" i="3" l="1"/>
  <c r="O22" i="3"/>
  <c r="O21" i="3"/>
  <c r="N30" i="3" l="1"/>
  <c r="M25" i="3"/>
  <c r="M24" i="3"/>
  <c r="P22" i="3"/>
  <c r="N24" i="3" l="1"/>
  <c r="N25" i="3"/>
  <c r="P20" i="3"/>
  <c r="P21" i="3"/>
  <c r="P23" i="3"/>
  <c r="P19" i="3"/>
  <c r="K21" i="3"/>
  <c r="K22" i="3"/>
  <c r="K23" i="3"/>
  <c r="K19" i="3"/>
  <c r="J20" i="3"/>
  <c r="J21" i="3"/>
  <c r="J22" i="3"/>
  <c r="J23" i="3"/>
  <c r="J19" i="3"/>
  <c r="E23" i="3"/>
  <c r="E21" i="3"/>
  <c r="E22" i="3"/>
  <c r="N29" i="3" l="1"/>
  <c r="N28" i="3"/>
  <c r="N31" i="3"/>
  <c r="N32" i="3" l="1"/>
  <c r="N33" i="3" s="1"/>
</calcChain>
</file>

<file path=xl/sharedStrings.xml><?xml version="1.0" encoding="utf-8"?>
<sst xmlns="http://schemas.openxmlformats.org/spreadsheetml/2006/main" count="269" uniqueCount="212">
  <si>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</si>
  <si>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</si>
  <si>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t xml:space="preserve">・ タバコ </t>
    <phoneticPr fontId="3"/>
  </si>
  <si>
    <t xml:space="preserve">・ ポルノ、アダルト系商品、サービス </t>
    <phoneticPr fontId="3"/>
  </si>
  <si>
    <t xml:space="preserve">・ 出会い系サービス※１ </t>
  </si>
  <si>
    <t xml:space="preserve">・ 非合法ドラッグ </t>
  </si>
  <si>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</si>
  <si>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</si>
  <si>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</si>
  <si>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</si>
  <si>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</si>
  <si>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</si>
  <si>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</si>
  <si>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</si>
  <si>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</si>
  <si>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</si>
  <si>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 xml:space="preserve">・ ギャンブル※２ </t>
    <phoneticPr fontId="3"/>
  </si>
  <si>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</si>
  <si>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t>以上。</t>
    <rPh sb="0" eb="2">
      <t>イジョウ</t>
    </rPh>
    <phoneticPr fontId="3"/>
  </si>
  <si>
    <t>■品番リスト</t>
    <rPh sb="1" eb="3">
      <t>ヒンバン</t>
    </rPh>
    <phoneticPr fontId="3"/>
  </si>
  <si>
    <t>品名</t>
    <rPh sb="0" eb="2">
      <t>ヒンメイ</t>
    </rPh>
    <phoneticPr fontId="3"/>
  </si>
  <si>
    <t>Google play ギフトコード</t>
    <phoneticPr fontId="3"/>
  </si>
  <si>
    <t>Uber Eatsギフトカード</t>
    <phoneticPr fontId="3"/>
  </si>
  <si>
    <t>Visa eギフト</t>
    <phoneticPr fontId="3"/>
  </si>
  <si>
    <t>ディズニープラス デジタルギフトカード</t>
    <phoneticPr fontId="3"/>
  </si>
  <si>
    <t>税区分</t>
    <rPh sb="0" eb="3">
      <t>ゼイクブン</t>
    </rPh>
    <phoneticPr fontId="3"/>
  </si>
  <si>
    <t>非課税</t>
    <rPh sb="0" eb="3">
      <t>ヒカゼイ</t>
    </rPh>
    <phoneticPr fontId="3"/>
  </si>
  <si>
    <t>課税</t>
    <rPh sb="0" eb="2">
      <t>カゼイ</t>
    </rPh>
    <phoneticPr fontId="3"/>
  </si>
  <si>
    <t>課税率</t>
    <rPh sb="0" eb="2">
      <t>カゼイ</t>
    </rPh>
    <rPh sb="2" eb="3">
      <t>リツ</t>
    </rPh>
    <phoneticPr fontId="3"/>
  </si>
  <si>
    <t>項目</t>
    <rPh sb="0" eb="2">
      <t>コウモク</t>
    </rPh>
    <phoneticPr fontId="3"/>
  </si>
  <si>
    <t>内容</t>
    <rPh sb="0" eb="2">
      <t>ナイヨウ</t>
    </rPh>
    <phoneticPr fontId="3"/>
  </si>
  <si>
    <t>■申込書記入方法</t>
    <rPh sb="1" eb="3">
      <t>モウシコ</t>
    </rPh>
    <rPh sb="3" eb="4">
      <t>ショ</t>
    </rPh>
    <rPh sb="4" eb="6">
      <t>キニュウ</t>
    </rPh>
    <rPh sb="6" eb="8">
      <t>ホウホウ</t>
    </rPh>
    <phoneticPr fontId="3"/>
  </si>
  <si>
    <t>No,</t>
    <phoneticPr fontId="3"/>
  </si>
  <si>
    <t>商品名</t>
    <rPh sb="0" eb="3">
      <t>ショウヒンメイ</t>
    </rPh>
    <phoneticPr fontId="3"/>
  </si>
  <si>
    <t>税率</t>
    <rPh sb="0" eb="2">
      <t>ゼイリツ</t>
    </rPh>
    <phoneticPr fontId="3"/>
  </si>
  <si>
    <t>単価</t>
    <rPh sb="0" eb="2">
      <t>タンカ</t>
    </rPh>
    <phoneticPr fontId="3"/>
  </si>
  <si>
    <t>数量</t>
    <rPh sb="0" eb="2">
      <t>スウリョウ</t>
    </rPh>
    <phoneticPr fontId="3"/>
  </si>
  <si>
    <t>小計</t>
    <rPh sb="0" eb="2">
      <t>ショウケイ</t>
    </rPh>
    <phoneticPr fontId="3"/>
  </si>
  <si>
    <t>オプション</t>
    <phoneticPr fontId="3"/>
  </si>
  <si>
    <t>備考</t>
    <rPh sb="0" eb="2">
      <t>ビコウ</t>
    </rPh>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</si>
  <si>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</si>
  <si>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</si>
  <si>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t>ブランド</t>
    <phoneticPr fontId="3"/>
  </si>
  <si>
    <t>Google Play</t>
    <phoneticPr fontId="3"/>
  </si>
  <si>
    <t>Uber Eats</t>
    <phoneticPr fontId="3"/>
  </si>
  <si>
    <t>Visa</t>
    <phoneticPr fontId="3"/>
  </si>
  <si>
    <t>ディズニープラス</t>
    <phoneticPr fontId="3"/>
  </si>
  <si>
    <t>オイシックス</t>
    <phoneticPr fontId="3"/>
  </si>
  <si>
    <t>ブランド名</t>
    <rPh sb="4" eb="5">
      <t>メイ</t>
    </rPh>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</si>
  <si>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</si>
  <si>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</si>
  <si>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</si>
  <si>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t>2023年3月制定</t>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</si>
  <si>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</si>
  <si>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エクスプレスサービス</t>
    <phoneticPr fontId="3"/>
  </si>
  <si>
    <t>Uber Taxi ギフトカード</t>
  </si>
  <si>
    <t>Uber Taxi</t>
  </si>
  <si>
    <t>楽天</t>
    <rPh sb="0" eb="2">
      <t>ラクテン</t>
    </rPh>
    <phoneticPr fontId="3"/>
  </si>
  <si>
    <t>楽天ポイントギフトコード</t>
    <rPh sb="0" eb="2">
      <t>ラクテン</t>
    </rPh>
    <phoneticPr fontId="3"/>
  </si>
  <si>
    <t>発行手数料</t>
    <rPh sb="0" eb="2">
      <t>ハッコウ</t>
    </rPh>
    <rPh sb="2" eb="5">
      <t>テスウリョウ</t>
    </rPh>
    <phoneticPr fontId="3"/>
  </si>
  <si>
    <t>-</t>
    <phoneticPr fontId="3"/>
  </si>
  <si>
    <t>申込金額内容</t>
    <rPh sb="0" eb="2">
      <t>モウシコミ</t>
    </rPh>
    <rPh sb="2" eb="4">
      <t>キンガク</t>
    </rPh>
    <rPh sb="4" eb="6">
      <t>ナイヨウ</t>
    </rPh>
    <phoneticPr fontId="3"/>
  </si>
  <si>
    <t>■商品申込</t>
    <rPh sb="1" eb="3">
      <t>ショウヒン</t>
    </rPh>
    <rPh sb="3" eb="5">
      <t>モウシコ</t>
    </rPh>
    <phoneticPr fontId="3"/>
  </si>
  <si>
    <r>
      <t>■ギフトコード利用内容（</t>
    </r>
    <r>
      <rPr>
        <b/>
        <u/>
        <sz val="14"/>
        <color rgb="FFFF0000"/>
        <rFont val="游ゴシック"/>
        <family val="3"/>
        <charset val="128"/>
        <scheme val="minor"/>
      </rPr>
      <t>※は入力必須項目</t>
    </r>
    <r>
      <rPr>
        <b/>
        <u/>
        <sz val="14"/>
        <color theme="1"/>
        <rFont val="游ゴシック"/>
        <family val="3"/>
        <charset val="128"/>
        <scheme val="minor"/>
      </rPr>
      <t>）</t>
    </r>
    <rPh sb="7" eb="9">
      <t>リヨウ</t>
    </rPh>
    <rPh sb="9" eb="11">
      <t>ナイヨウ</t>
    </rPh>
    <rPh sb="14" eb="16">
      <t>ニュウリョク</t>
    </rPh>
    <rPh sb="16" eb="18">
      <t>ヒッス</t>
    </rPh>
    <rPh sb="18" eb="20">
      <t>コウモク</t>
    </rPh>
    <phoneticPr fontId="3"/>
  </si>
  <si>
    <t>商品で非課税のもの①</t>
    <rPh sb="0" eb="2">
      <t>ショウヒン</t>
    </rPh>
    <rPh sb="3" eb="6">
      <t>ヒカゼイ</t>
    </rPh>
    <phoneticPr fontId="3"/>
  </si>
  <si>
    <t>最低発注金額差額手数料（50,000円未満）</t>
    <rPh sb="0" eb="4">
      <t>サイテイハッチュウ</t>
    </rPh>
    <rPh sb="4" eb="6">
      <t>キンガク</t>
    </rPh>
    <rPh sb="6" eb="8">
      <t>サガク</t>
    </rPh>
    <rPh sb="8" eb="11">
      <t>テスウリョウ</t>
    </rPh>
    <rPh sb="18" eb="19">
      <t>エン</t>
    </rPh>
    <rPh sb="19" eb="21">
      <t>ミマン</t>
    </rPh>
    <phoneticPr fontId="3"/>
  </si>
  <si>
    <t>合計金額
(①＋②＋③＋④＋⑤)</t>
    <rPh sb="0" eb="2">
      <t>ゴウケイ</t>
    </rPh>
    <rPh sb="2" eb="4">
      <t>キンガク</t>
    </rPh>
    <phoneticPr fontId="3"/>
  </si>
  <si>
    <t>料金体系</t>
    <rPh sb="0" eb="4">
      <t>リョウキンタイケイ</t>
    </rPh>
    <phoneticPr fontId="19"/>
  </si>
  <si>
    <t>金額項目</t>
    <rPh sb="0" eb="4">
      <t>キンガクコウモク</t>
    </rPh>
    <phoneticPr fontId="19"/>
  </si>
  <si>
    <t>費用</t>
    <rPh sb="0" eb="2">
      <t>ヒヨウ</t>
    </rPh>
    <phoneticPr fontId="19"/>
  </si>
  <si>
    <t>税区分</t>
    <rPh sb="0" eb="3">
      <t>ゼイクブン</t>
    </rPh>
    <phoneticPr fontId="19"/>
  </si>
  <si>
    <t>備考</t>
    <rPh sb="0" eb="2">
      <t>ビコウ</t>
    </rPh>
    <phoneticPr fontId="19"/>
  </si>
  <si>
    <t>料金体系</t>
    <rPh sb="0" eb="2">
      <t>リョウキン</t>
    </rPh>
    <rPh sb="2" eb="4">
      <t>タイケイ</t>
    </rPh>
    <phoneticPr fontId="19"/>
  </si>
  <si>
    <t>基本料金</t>
    <rPh sb="0" eb="4">
      <t>キホンリョウキン</t>
    </rPh>
    <phoneticPr fontId="19"/>
  </si>
  <si>
    <t>額面金額</t>
    <rPh sb="0" eb="4">
      <t>ガクメンキンガク</t>
    </rPh>
    <phoneticPr fontId="19"/>
  </si>
  <si>
    <t>10円～</t>
    <rPh sb="2" eb="3">
      <t>エン</t>
    </rPh>
    <phoneticPr fontId="19"/>
  </si>
  <si>
    <t>非課税</t>
    <rPh sb="0" eb="3">
      <t>ヒカゼイ</t>
    </rPh>
    <phoneticPr fontId="19"/>
  </si>
  <si>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9"/>
  </si>
  <si>
    <t>発行手数料</t>
    <rPh sb="0" eb="5">
      <t>ハッコウテスウリョウ</t>
    </rPh>
    <phoneticPr fontId="19"/>
  </si>
  <si>
    <t>課税</t>
    <rPh sb="0" eb="2">
      <t>カゼイ</t>
    </rPh>
    <phoneticPr fontId="19"/>
  </si>
  <si>
    <t>オプション料金</t>
    <rPh sb="5" eb="7">
      <t>リョウキン</t>
    </rPh>
    <phoneticPr fontId="19"/>
  </si>
  <si>
    <t>見積書・請求書・領収証発行料</t>
    <rPh sb="0" eb="2">
      <t>ミツモリ</t>
    </rPh>
    <rPh sb="2" eb="3">
      <t>ショ</t>
    </rPh>
    <rPh sb="4" eb="7">
      <t>セイキュウショ</t>
    </rPh>
    <rPh sb="8" eb="11">
      <t>リョウシュウショウ</t>
    </rPh>
    <rPh sb="11" eb="13">
      <t>ハッコウ</t>
    </rPh>
    <rPh sb="13" eb="14">
      <t>リョウ</t>
    </rPh>
    <phoneticPr fontId="19"/>
  </si>
  <si>
    <t>０円</t>
    <rPh sb="1" eb="2">
      <t>エン</t>
    </rPh>
    <phoneticPr fontId="19"/>
  </si>
  <si>
    <t>ー</t>
    <phoneticPr fontId="19"/>
  </si>
  <si>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9"/>
  </si>
  <si>
    <t>デザイン確認料</t>
    <rPh sb="4" eb="6">
      <t>カクニン</t>
    </rPh>
    <rPh sb="6" eb="7">
      <t>リョウ</t>
    </rPh>
    <phoneticPr fontId="19"/>
  </si>
  <si>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9"/>
  </si>
  <si>
    <t>システム利用料</t>
    <rPh sb="4" eb="7">
      <t>リヨウリョウ</t>
    </rPh>
    <phoneticPr fontId="19"/>
  </si>
  <si>
    <t>～30,000円</t>
    <rPh sb="7" eb="8">
      <t>エン</t>
    </rPh>
    <phoneticPr fontId="19"/>
  </si>
  <si>
    <t>納期変更料【エクスプレスサービス】</t>
    <rPh sb="0" eb="5">
      <t>ノウキヘンコウリョウ</t>
    </rPh>
    <phoneticPr fontId="19"/>
  </si>
  <si>
    <t>50,000円</t>
    <rPh sb="6" eb="7">
      <t>エン</t>
    </rPh>
    <phoneticPr fontId="19"/>
  </si>
  <si>
    <t>事前にPINコードの納品イメージを確認したい方にはサンプルフォーマットがDLできます。</t>
    <rPh sb="0" eb="2">
      <t>ジゼン</t>
    </rPh>
    <rPh sb="10" eb="12">
      <t>ノウヒン</t>
    </rPh>
    <rPh sb="17" eb="19">
      <t>カクニン</t>
    </rPh>
    <rPh sb="22" eb="23">
      <t>カタ</t>
    </rPh>
    <phoneticPr fontId="19"/>
  </si>
  <si>
    <t>額面金額の0～50%</t>
    <rPh sb="0" eb="4">
      <t>ガクメンキンガク</t>
    </rPh>
    <phoneticPr fontId="19"/>
  </si>
  <si>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9"/>
  </si>
  <si>
    <t>額面金額合計が50,000円未満の場合は20,000円、
額面金額合計が100,000円未満の場合は30,000円が別途発生いたします。</t>
    <rPh sb="0" eb="4">
      <t>ガクメンキンガク</t>
    </rPh>
    <rPh sb="4" eb="6">
      <t>ゴウケイ</t>
    </rPh>
    <rPh sb="13" eb="14">
      <t>エン</t>
    </rPh>
    <rPh sb="14" eb="16">
      <t>ミマン</t>
    </rPh>
    <rPh sb="17" eb="19">
      <t>バアイ</t>
    </rPh>
    <rPh sb="26" eb="27">
      <t>エン</t>
    </rPh>
    <rPh sb="29" eb="31">
      <t>ガクメン</t>
    </rPh>
    <rPh sb="31" eb="33">
      <t>キンガク</t>
    </rPh>
    <rPh sb="33" eb="35">
      <t>ゴウケイ</t>
    </rPh>
    <rPh sb="43" eb="44">
      <t>エン</t>
    </rPh>
    <rPh sb="44" eb="46">
      <t>ミマン</t>
    </rPh>
    <rPh sb="47" eb="49">
      <t>バアイ</t>
    </rPh>
    <rPh sb="56" eb="57">
      <t>エン</t>
    </rPh>
    <rPh sb="58" eb="60">
      <t>ベット</t>
    </rPh>
    <rPh sb="60" eb="62">
      <t>ハッセイ</t>
    </rPh>
    <phoneticPr fontId="19"/>
  </si>
  <si>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9"/>
  </si>
  <si>
    <t>サンプル　PINコード納品リスト送付料</t>
    <rPh sb="11" eb="13">
      <t>ノウヒン</t>
    </rPh>
    <rPh sb="16" eb="18">
      <t>ソウフ</t>
    </rPh>
    <rPh sb="18" eb="19">
      <t>リョウ</t>
    </rPh>
    <phoneticPr fontId="19"/>
  </si>
  <si>
    <t>詳細については本シート(申込書)の3シート目にある「料金体系」をご参照ください。</t>
    <rPh sb="0" eb="2">
      <t>ショウサイ</t>
    </rPh>
    <rPh sb="7" eb="8">
      <t>ホン</t>
    </rPh>
    <rPh sb="12" eb="15">
      <t>モウシコミショ</t>
    </rPh>
    <rPh sb="21" eb="22">
      <t>メ</t>
    </rPh>
    <rPh sb="26" eb="30">
      <t>リョウキンタイケイ</t>
    </rPh>
    <rPh sb="33" eb="35">
      <t>サンショウ</t>
    </rPh>
    <phoneticPr fontId="3"/>
  </si>
  <si>
    <t>No.1～10の小計金額によって自動入力されます。
詳細については本シート(申込書)の3シート目にある「料金体系」をご参照ください。</t>
    <rPh sb="8" eb="10">
      <t>ショウケイ</t>
    </rPh>
    <rPh sb="10" eb="12">
      <t>キンガク</t>
    </rPh>
    <rPh sb="16" eb="18">
      <t>ジドウ</t>
    </rPh>
    <rPh sb="18" eb="20">
      <t>ニュウリョク</t>
    </rPh>
    <phoneticPr fontId="3"/>
  </si>
  <si>
    <t>自動入力</t>
    <rPh sb="0" eb="2">
      <t>ジドウ</t>
    </rPh>
    <rPh sb="2" eb="4">
      <t>ニュウリョク</t>
    </rPh>
    <phoneticPr fontId="3"/>
  </si>
  <si>
    <t>自動入力</t>
    <rPh sb="0" eb="4">
      <t>ジドウニュウリョク</t>
    </rPh>
    <phoneticPr fontId="3"/>
  </si>
  <si>
    <t>記入例</t>
    <rPh sb="0" eb="3">
      <t>キニュウレイ</t>
    </rPh>
    <phoneticPr fontId="3"/>
  </si>
  <si>
    <t>消費者向けの対象商品購入に対する総付けキャンペーン用景品として</t>
    <rPh sb="0" eb="3">
      <t>ショウヒシャ</t>
    </rPh>
    <rPh sb="3" eb="4">
      <t>ム</t>
    </rPh>
    <rPh sb="6" eb="8">
      <t>タイショウ</t>
    </rPh>
    <rPh sb="8" eb="10">
      <t>ショウヒン</t>
    </rPh>
    <rPh sb="10" eb="12">
      <t>コウニュウ</t>
    </rPh>
    <rPh sb="13" eb="14">
      <t>タイ</t>
    </rPh>
    <rPh sb="16" eb="18">
      <t>ソウヅ</t>
    </rPh>
    <rPh sb="25" eb="26">
      <t>ヨウ</t>
    </rPh>
    <rPh sb="26" eb="28">
      <t>ケイヒン</t>
    </rPh>
    <phoneticPr fontId="3"/>
  </si>
  <si>
    <t>対象商品(商品名)を購入し応募サイトへ応募すると100円分の楽天ギフトコードが必ずもらえる</t>
    <rPh sb="0" eb="2">
      <t>タイショウ</t>
    </rPh>
    <rPh sb="2" eb="4">
      <t>ショウヒン</t>
    </rPh>
    <rPh sb="5" eb="8">
      <t>ショウヒンメイ</t>
    </rPh>
    <rPh sb="10" eb="12">
      <t>コウニュウ</t>
    </rPh>
    <rPh sb="13" eb="15">
      <t>オウボ</t>
    </rPh>
    <rPh sb="19" eb="21">
      <t>オウボ</t>
    </rPh>
    <rPh sb="27" eb="28">
      <t>エン</t>
    </rPh>
    <rPh sb="28" eb="29">
      <t>ブン</t>
    </rPh>
    <rPh sb="30" eb="32">
      <t>ラクテン</t>
    </rPh>
    <rPh sb="39" eb="40">
      <t>カナラ</t>
    </rPh>
    <phoneticPr fontId="3"/>
  </si>
  <si>
    <t>有</t>
    <rPh sb="0" eb="1">
      <t>アリ</t>
    </rPh>
    <phoneticPr fontId="3"/>
  </si>
  <si>
    <r>
      <t xml:space="preserve">その他
</t>
    </r>
    <r>
      <rPr>
        <b/>
        <sz val="9"/>
        <color theme="1"/>
        <rFont val="游ゴシック"/>
        <family val="3"/>
        <charset val="128"/>
        <scheme val="minor"/>
      </rPr>
      <t>(申込に関するご要望など)</t>
    </r>
    <rPh sb="2" eb="3">
      <t>タ</t>
    </rPh>
    <rPh sb="5" eb="7">
      <t>モウシコ</t>
    </rPh>
    <rPh sb="8" eb="9">
      <t>カン</t>
    </rPh>
    <rPh sb="12" eb="14">
      <t>ヨウボウ</t>
    </rPh>
    <phoneticPr fontId="3"/>
  </si>
  <si>
    <t>2023/10/2(月) 00:00</t>
    <phoneticPr fontId="3"/>
  </si>
  <si>
    <t>2023/10/15(日) 23:59</t>
    <rPh sb="11" eb="12">
      <t>ニチ</t>
    </rPh>
    <phoneticPr fontId="3"/>
  </si>
  <si>
    <r>
      <t>施策期間（開始日）</t>
    </r>
    <r>
      <rPr>
        <b/>
        <sz val="6"/>
        <color rgb="FFFF0000"/>
        <rFont val="游ゴシック"/>
        <family val="3"/>
        <charset val="128"/>
        <scheme val="minor"/>
      </rPr>
      <t>※</t>
    </r>
    <rPh sb="0" eb="2">
      <t>シサク</t>
    </rPh>
    <rPh sb="2" eb="4">
      <t>キカン</t>
    </rPh>
    <rPh sb="3" eb="4">
      <t>シキ</t>
    </rPh>
    <rPh sb="5" eb="7">
      <t>カイシ</t>
    </rPh>
    <rPh sb="7" eb="8">
      <t>ヒ</t>
    </rPh>
    <phoneticPr fontId="3"/>
  </si>
  <si>
    <r>
      <t>施策期間（終了日）</t>
    </r>
    <r>
      <rPr>
        <b/>
        <sz val="6"/>
        <color rgb="FFFF0000"/>
        <rFont val="游ゴシック"/>
        <family val="3"/>
        <charset val="128"/>
        <scheme val="minor"/>
      </rPr>
      <t>※</t>
    </r>
    <rPh sb="0" eb="2">
      <t>シサク</t>
    </rPh>
    <rPh sb="2" eb="4">
      <t>キカン</t>
    </rPh>
    <rPh sb="5" eb="8">
      <t>シュウリョウビ</t>
    </rPh>
    <phoneticPr fontId="3"/>
  </si>
  <si>
    <r>
      <t xml:space="preserve">利用目的 </t>
    </r>
    <r>
      <rPr>
        <b/>
        <sz val="6"/>
        <color rgb="FFFF0000"/>
        <rFont val="游ゴシック"/>
        <family val="3"/>
        <charset val="128"/>
        <scheme val="minor"/>
      </rPr>
      <t>※</t>
    </r>
    <rPh sb="0" eb="2">
      <t>リヨウ</t>
    </rPh>
    <rPh sb="2" eb="4">
      <t>モクテキ</t>
    </rPh>
    <phoneticPr fontId="3"/>
  </si>
  <si>
    <r>
      <t xml:space="preserve">施策名称 </t>
    </r>
    <r>
      <rPr>
        <b/>
        <sz val="6"/>
        <color rgb="FFFF0000"/>
        <rFont val="游ゴシック"/>
        <family val="3"/>
        <charset val="128"/>
        <scheme val="minor"/>
      </rPr>
      <t>※</t>
    </r>
    <rPh sb="0" eb="2">
      <t>シサク</t>
    </rPh>
    <rPh sb="2" eb="4">
      <t>メイショウ</t>
    </rPh>
    <phoneticPr fontId="3"/>
  </si>
  <si>
    <r>
      <t xml:space="preserve">施策概要 </t>
    </r>
    <r>
      <rPr>
        <b/>
        <sz val="6"/>
        <color rgb="FFFF0000"/>
        <rFont val="游ゴシック"/>
        <family val="3"/>
        <charset val="128"/>
        <scheme val="minor"/>
      </rPr>
      <t>※</t>
    </r>
    <rPh sb="0" eb="2">
      <t>シサク</t>
    </rPh>
    <rPh sb="2" eb="4">
      <t>ガイヨウ</t>
    </rPh>
    <phoneticPr fontId="3"/>
  </si>
  <si>
    <r>
      <t xml:space="preserve">施策告知クリエイティブ </t>
    </r>
    <r>
      <rPr>
        <b/>
        <sz val="6"/>
        <color rgb="FFFF0000"/>
        <rFont val="游ゴシック"/>
        <family val="3"/>
        <charset val="128"/>
        <scheme val="minor"/>
      </rPr>
      <t>※</t>
    </r>
    <r>
      <rPr>
        <b/>
        <sz val="11"/>
        <color theme="1"/>
        <rFont val="游ゴシック"/>
        <family val="3"/>
        <charset val="128"/>
        <scheme val="minor"/>
      </rPr>
      <t xml:space="preserve">
</t>
    </r>
    <r>
      <rPr>
        <b/>
        <sz val="9"/>
        <color theme="1"/>
        <rFont val="游ゴシック"/>
        <family val="3"/>
        <charset val="128"/>
        <scheme val="minor"/>
      </rPr>
      <t>(施策で使用する告知販促物)</t>
    </r>
    <rPh sb="0" eb="2">
      <t>シサク</t>
    </rPh>
    <rPh sb="2" eb="4">
      <t>コクチ</t>
    </rPh>
    <rPh sb="15" eb="17">
      <t>シサク</t>
    </rPh>
    <rPh sb="18" eb="20">
      <t>シヨウ</t>
    </rPh>
    <rPh sb="22" eb="24">
      <t>コクチ</t>
    </rPh>
    <rPh sb="24" eb="27">
      <t>ハンソクブツ</t>
    </rPh>
    <phoneticPr fontId="3"/>
  </si>
  <si>
    <t>今なら、100円分の楽天ポイントギフトコードが必ずもらえるキャンペーン</t>
    <rPh sb="0" eb="1">
      <t>イマ</t>
    </rPh>
    <rPh sb="7" eb="9">
      <t>エンブン</t>
    </rPh>
    <rPh sb="10" eb="12">
      <t>ラクテン</t>
    </rPh>
    <rPh sb="23" eb="24">
      <t>カナラ</t>
    </rPh>
    <phoneticPr fontId="3"/>
  </si>
  <si>
    <t>10ポイントから最大10,000,000ポイントのレンジから1ポイント単位で申請が可能です。
手数料(1ポイント＝0.5円)に対して消費税が発生します。</t>
    <rPh sb="8" eb="10">
      <t>サイダイ</t>
    </rPh>
    <rPh sb="35" eb="37">
      <t>タンイ</t>
    </rPh>
    <rPh sb="38" eb="40">
      <t>シンセイ</t>
    </rPh>
    <rPh sb="41" eb="43">
      <t>カノウ</t>
    </rPh>
    <rPh sb="47" eb="50">
      <t>テスウリョウ</t>
    </rPh>
    <rPh sb="60" eb="61">
      <t>エン</t>
    </rPh>
    <rPh sb="63" eb="64">
      <t>タイ</t>
    </rPh>
    <rPh sb="66" eb="69">
      <t>ショウヒゼイ</t>
    </rPh>
    <rPh sb="70" eb="72">
      <t>ハッセイ</t>
    </rPh>
    <phoneticPr fontId="3"/>
  </si>
  <si>
    <t>入金確認が取れ次第、納期の連絡を入れてほしい</t>
    <rPh sb="0" eb="4">
      <t>ニュウキンカクニン</t>
    </rPh>
    <rPh sb="5" eb="6">
      <t>ト</t>
    </rPh>
    <rPh sb="7" eb="9">
      <t>シダイ</t>
    </rPh>
    <rPh sb="10" eb="12">
      <t>ノウキ</t>
    </rPh>
    <rPh sb="13" eb="15">
      <t>レンラク</t>
    </rPh>
    <rPh sb="16" eb="17">
      <t>イ</t>
    </rPh>
    <phoneticPr fontId="3"/>
  </si>
  <si>
    <r>
      <t xml:space="preserve">Step１：  </t>
    </r>
    <r>
      <rPr>
        <sz val="12"/>
        <color theme="1"/>
        <rFont val="游ゴシック"/>
        <family val="3"/>
        <charset val="128"/>
        <scheme val="minor"/>
      </rPr>
      <t>ギフトコードの利用内容をご記入ください(※は入力必須項目)。記入がない場合は、申込を受付けることが出来かねますので予めご了承ください。</t>
    </r>
    <rPh sb="15" eb="17">
      <t>リヨウ</t>
    </rPh>
    <rPh sb="17" eb="19">
      <t>ナイヨウ</t>
    </rPh>
    <rPh sb="21" eb="23">
      <t>キニュウ</t>
    </rPh>
    <rPh sb="30" eb="32">
      <t>ニュウリョク</t>
    </rPh>
    <rPh sb="32" eb="34">
      <t>ヒッス</t>
    </rPh>
    <rPh sb="34" eb="36">
      <t>コウモク</t>
    </rPh>
    <rPh sb="38" eb="40">
      <t>キニュウ</t>
    </rPh>
    <rPh sb="43" eb="45">
      <t>バアイ</t>
    </rPh>
    <rPh sb="47" eb="49">
      <t>モウシコ</t>
    </rPh>
    <rPh sb="50" eb="52">
      <t>ウケツ</t>
    </rPh>
    <rPh sb="57" eb="59">
      <t>デキ</t>
    </rPh>
    <rPh sb="65" eb="66">
      <t>アラカジ</t>
    </rPh>
    <rPh sb="68" eb="70">
      <t>リョウショウ</t>
    </rPh>
    <phoneticPr fontId="3"/>
  </si>
  <si>
    <r>
      <t>Step２：</t>
    </r>
    <r>
      <rPr>
        <sz val="12"/>
        <color theme="1"/>
        <rFont val="游ゴシック"/>
        <family val="3"/>
        <charset val="128"/>
        <scheme val="minor"/>
      </rPr>
      <t>「商品申込」にてご希望商品を選択し、希望単価/希望数量をご記入ください。</t>
    </r>
    <rPh sb="7" eb="9">
      <t>ショウヒン</t>
    </rPh>
    <rPh sb="9" eb="11">
      <t>モウシコ</t>
    </rPh>
    <rPh sb="15" eb="17">
      <t>キボウ</t>
    </rPh>
    <rPh sb="17" eb="19">
      <t>ショウヒン</t>
    </rPh>
    <rPh sb="20" eb="22">
      <t>センタク</t>
    </rPh>
    <rPh sb="24" eb="26">
      <t>キボウ</t>
    </rPh>
    <rPh sb="26" eb="28">
      <t>タンカ</t>
    </rPh>
    <rPh sb="29" eb="31">
      <t>キボウ</t>
    </rPh>
    <rPh sb="31" eb="33">
      <t>スウリョウ</t>
    </rPh>
    <rPh sb="35" eb="37">
      <t>キニュウ</t>
    </rPh>
    <phoneticPr fontId="3"/>
  </si>
  <si>
    <r>
      <t xml:space="preserve">Step３：  </t>
    </r>
    <r>
      <rPr>
        <sz val="12"/>
        <color theme="1"/>
        <rFont val="游ゴシック"/>
        <family val="3"/>
        <charset val="128"/>
        <scheme val="minor"/>
      </rPr>
      <t>有料オプションをご希望の方は、該当するオプションにあるチェックボックスにチェックを入れてください。</t>
    </r>
    <rPh sb="8" eb="10">
      <t>ユウリョウ</t>
    </rPh>
    <rPh sb="17" eb="19">
      <t>キボウ</t>
    </rPh>
    <rPh sb="20" eb="21">
      <t>カタ</t>
    </rPh>
    <rPh sb="23" eb="25">
      <t>ガイトウ</t>
    </rPh>
    <rPh sb="49" eb="50">
      <t>イ</t>
    </rPh>
    <phoneticPr fontId="3"/>
  </si>
  <si>
    <r>
      <rPr>
        <b/>
        <sz val="12"/>
        <color theme="1"/>
        <rFont val="游ゴシック"/>
        <family val="3"/>
        <charset val="128"/>
        <scheme val="minor"/>
      </rPr>
      <t xml:space="preserve">Step４：  </t>
    </r>
    <r>
      <rPr>
        <sz val="12"/>
        <color theme="1"/>
        <rFont val="游ゴシック"/>
        <family val="3"/>
        <charset val="128"/>
        <scheme val="minor"/>
      </rPr>
      <t>Kiigo for B2Bサイト内、商品申込フォームにある「商品申込書のアップロード」から本資料をアプロードしてください。</t>
    </r>
    <rPh sb="24" eb="25">
      <t>ナイ</t>
    </rPh>
    <rPh sb="26" eb="28">
      <t>ショウヒン</t>
    </rPh>
    <rPh sb="28" eb="30">
      <t>モウシコ</t>
    </rPh>
    <rPh sb="38" eb="40">
      <t>ショウヒン</t>
    </rPh>
    <rPh sb="40" eb="42">
      <t>モウシコ</t>
    </rPh>
    <rPh sb="42" eb="43">
      <t>ショ</t>
    </rPh>
    <rPh sb="53" eb="56">
      <t>ホンシリョウ</t>
    </rPh>
    <phoneticPr fontId="3"/>
  </si>
  <si>
    <r>
      <t xml:space="preserve">発生する消費税(10％対象計)⑤
</t>
    </r>
    <r>
      <rPr>
        <b/>
        <sz val="9"/>
        <color theme="1"/>
        <rFont val="游ゴシック"/>
        <family val="3"/>
        <charset val="128"/>
        <scheme val="minor"/>
      </rPr>
      <t>※対象：課税商品、発行手数料、オプション</t>
    </r>
    <rPh sb="0" eb="2">
      <t>ハッセイ</t>
    </rPh>
    <rPh sb="4" eb="7">
      <t>ショウヒゼイ</t>
    </rPh>
    <rPh sb="11" eb="13">
      <t>タイショウ</t>
    </rPh>
    <rPh sb="13" eb="14">
      <t>ケイ</t>
    </rPh>
    <rPh sb="18" eb="20">
      <t>タイショウ</t>
    </rPh>
    <rPh sb="21" eb="25">
      <t>カゼイショウヒン</t>
    </rPh>
    <rPh sb="26" eb="31">
      <t>ハッコウテスウリョウ</t>
    </rPh>
    <phoneticPr fontId="3"/>
  </si>
  <si>
    <t>商品で課税のもの(10%対象)②</t>
    <rPh sb="0" eb="2">
      <t>ショウヒン</t>
    </rPh>
    <rPh sb="3" eb="5">
      <t>カゼイ</t>
    </rPh>
    <rPh sb="12" eb="14">
      <t>タイショウ</t>
    </rPh>
    <phoneticPr fontId="3"/>
  </si>
  <si>
    <t>発生する発行手数料(10％対象)③</t>
    <rPh sb="0" eb="2">
      <t>ハッセイ</t>
    </rPh>
    <rPh sb="4" eb="6">
      <t>ハッコウ</t>
    </rPh>
    <rPh sb="6" eb="9">
      <t>テスウリョウ</t>
    </rPh>
    <rPh sb="13" eb="15">
      <t>タイショウ</t>
    </rPh>
    <phoneticPr fontId="3"/>
  </si>
  <si>
    <t>オプション費用(10%対象)④</t>
    <rPh sb="5" eb="7">
      <t>ヒヨウ</t>
    </rPh>
    <rPh sb="11" eb="13">
      <t>タイショウ</t>
    </rPh>
    <phoneticPr fontId="3"/>
  </si>
  <si>
    <t>QUOカードPay</t>
    <phoneticPr fontId="3"/>
  </si>
  <si>
    <t>Amazonギフトカードのコード</t>
    <phoneticPr fontId="3"/>
  </si>
  <si>
    <t>Amazon</t>
    <phoneticPr fontId="3"/>
  </si>
  <si>
    <t>JCB</t>
    <phoneticPr fontId="3"/>
  </si>
  <si>
    <t>JCBプレモデジタル</t>
    <phoneticPr fontId="3"/>
  </si>
  <si>
    <t>990円｜2,970円｜5,940円｜9,900円の中から申請が可能です。</t>
    <rPh sb="3" eb="4">
      <t>エン</t>
    </rPh>
    <rPh sb="10" eb="11">
      <t>エン</t>
    </rPh>
    <rPh sb="17" eb="18">
      <t>エン</t>
    </rPh>
    <rPh sb="24" eb="25">
      <t>エン</t>
    </rPh>
    <rPh sb="26" eb="27">
      <t>ナカ</t>
    </rPh>
    <rPh sb="29" eb="31">
      <t>シンセイ</t>
    </rPh>
    <rPh sb="32" eb="34">
      <t>カノウ</t>
    </rPh>
    <phoneticPr fontId="3"/>
  </si>
  <si>
    <t>1円～50,000円の価格レンジから1円単位で申請が可能です。</t>
    <rPh sb="1" eb="2">
      <t>エン</t>
    </rPh>
    <rPh sb="9" eb="10">
      <t>エン</t>
    </rPh>
    <rPh sb="11" eb="13">
      <t>カカク</t>
    </rPh>
    <rPh sb="19" eb="22">
      <t>エンタンイ</t>
    </rPh>
    <rPh sb="23" eb="25">
      <t>シンセイ</t>
    </rPh>
    <rPh sb="26" eb="28">
      <t>カノウ</t>
    </rPh>
    <phoneticPr fontId="3"/>
  </si>
  <si>
    <t>JCB</t>
  </si>
  <si>
    <t>QUOカードPay</t>
  </si>
  <si>
    <t>Amazon</t>
  </si>
  <si>
    <t>出前館</t>
  </si>
  <si>
    <t>ディズニープラス</t>
  </si>
  <si>
    <t>Google Play</t>
  </si>
  <si>
    <t>Uber Eats</t>
  </si>
  <si>
    <t>Visa</t>
  </si>
  <si>
    <t>モスカード　ギフトコード</t>
    <phoneticPr fontId="3"/>
  </si>
  <si>
    <t>モスカード</t>
    <phoneticPr fontId="3"/>
  </si>
  <si>
    <t>500円｜1,000円｜2,000円｜5,000円の中から申請が可能です。</t>
    <phoneticPr fontId="3"/>
  </si>
  <si>
    <t>以上、ガイドラインに同意の上、上記金額にて申し込みます。</t>
    <rPh sb="0" eb="2">
      <t>イジョウ</t>
    </rPh>
    <rPh sb="15" eb="16">
      <t>ウエ</t>
    </rPh>
    <phoneticPr fontId="3"/>
  </si>
  <si>
    <t>　</t>
    <phoneticPr fontId="3"/>
  </si>
  <si>
    <t>Pairsデジタルコード※男性用</t>
    <phoneticPr fontId="3"/>
  </si>
  <si>
    <t>Pairs</t>
    <phoneticPr fontId="3"/>
  </si>
  <si>
    <t>4,000円｜12,000円｜20,000円の中から申請が可能です。</t>
    <phoneticPr fontId="3"/>
  </si>
  <si>
    <t>Pairs</t>
    <phoneticPr fontId="3"/>
  </si>
  <si>
    <t>ミニマムオーダー・チャージ</t>
    <phoneticPr fontId="19"/>
  </si>
  <si>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</si>
  <si>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PayPayギフトカード</t>
    <phoneticPr fontId="3"/>
  </si>
  <si>
    <t>PayPay</t>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</si>
  <si>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</si>
  <si>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</si>
  <si>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←ココ</t>
    <phoneticPr fontId="3"/>
  </si>
  <si>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</si>
  <si>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IF(AND(D19="PayPay",N19&lt;1000000),125000,VLOOKUP(D19,手数料率,2,0)*N19)</t>
    <phoneticPr fontId="3"/>
  </si>
  <si>
    <t>GO</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</si>
  <si>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</si>
  <si>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</si>
  <si>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dポイントギフト</t>
    <phoneticPr fontId="3"/>
  </si>
  <si>
    <t>dポイント</t>
    <phoneticPr fontId="3"/>
  </si>
  <si>
    <t>非課税</t>
    <rPh sb="0" eb="3">
      <t>ヒカゼイ</t>
    </rPh>
    <phoneticPr fontId="3"/>
  </si>
  <si>
    <t>Roblox ギフトカード</t>
    <phoneticPr fontId="3"/>
  </si>
  <si>
    <t>1,500円｜3,000円｜5,000円｜10,000円の中から申請が可能です。</t>
    <phoneticPr fontId="3"/>
  </si>
  <si>
    <t>Roblox_額面固定</t>
    <rPh sb="7" eb="9">
      <t>ガクメン</t>
    </rPh>
    <rPh sb="9" eb="11">
      <t>コテイ</t>
    </rPh>
    <phoneticPr fontId="3"/>
  </si>
  <si>
    <t>Roblox_任意額面</t>
    <rPh sb="7" eb="9">
      <t>ニンイ</t>
    </rPh>
    <rPh sb="9" eb="11">
      <t>ガクメン</t>
    </rPh>
    <phoneticPr fontId="3"/>
  </si>
  <si>
    <t>Roblox_額面固定</t>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</si>
  <si>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</si>
  <si>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すかいらーく</t>
    <phoneticPr fontId="3"/>
  </si>
  <si>
    <t>すかいらーくご優待券</t>
    <rPh sb="7" eb="10">
      <t>ユウタイケン</t>
    </rPh>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</si>
  <si>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</si>
  <si>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Huluチケット</t>
  </si>
  <si>
    <t>1,026円｜3,078円</t>
    <rPh sb="5" eb="6">
      <t>エン</t>
    </rPh>
    <rPh sb="12" eb="13">
      <t>エン</t>
    </rPh>
    <phoneticPr fontId="3"/>
  </si>
  <si>
    <t>LINE</t>
    <phoneticPr fontId="3"/>
  </si>
  <si>
    <t>・50円～100,000円の価格レンジから1円単位で申請が可能です。
・手数料(額面×6％)に対して消費税が発生します。</t>
    <rPh sb="3" eb="4">
      <t>エン</t>
    </rPh>
    <rPh sb="12" eb="13">
      <t>エン</t>
    </rPh>
    <rPh sb="14" eb="16">
      <t>カカク</t>
    </rPh>
    <rPh sb="22" eb="23">
      <t>エン</t>
    </rPh>
    <rPh sb="23" eb="25">
      <t>タンイ</t>
    </rPh>
    <rPh sb="26" eb="28">
      <t>シンセイ</t>
    </rPh>
    <rPh sb="29" eb="31">
      <t>カノウ</t>
    </rPh>
    <rPh sb="40" eb="42">
      <t>ガクメン</t>
    </rPh>
    <phoneticPr fontId="3"/>
  </si>
  <si>
    <t>・100円～50,000円の価格レンジから100円単位で申請が可能です。
・手数料(額面×6％)に対して消費税が発生します。</t>
    <rPh sb="4" eb="5">
      <t>エン</t>
    </rPh>
    <rPh sb="12" eb="13">
      <t>エン</t>
    </rPh>
    <rPh sb="14" eb="16">
      <t>カカク</t>
    </rPh>
    <rPh sb="24" eb="27">
      <t>エンタンイ</t>
    </rPh>
    <rPh sb="28" eb="30">
      <t>シンセイ</t>
    </rPh>
    <rPh sb="31" eb="33">
      <t>カノウ</t>
    </rPh>
    <phoneticPr fontId="3"/>
  </si>
  <si>
    <t>・1ポイント〜999,999ポイントのレンジから1ポイント単位で申請が可能です。
・手数料(1ポイント＝0.5円）に対して消費税が発生します。</t>
    <rPh sb="29" eb="31">
      <t>タンイ</t>
    </rPh>
    <rPh sb="32" eb="34">
      <t>シンセイ</t>
    </rPh>
    <rPh sb="35" eb="37">
      <t>カノウ</t>
    </rPh>
    <rPh sb="42" eb="45">
      <t>テスウリョウ</t>
    </rPh>
    <rPh sb="55" eb="56">
      <t>エン</t>
    </rPh>
    <rPh sb="58" eb="59">
      <t>タイ</t>
    </rPh>
    <rPh sb="61" eb="64">
      <t>ショウヒゼイ</t>
    </rPh>
    <rPh sb="65" eb="67">
      <t>ハッセイ</t>
    </rPh>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</si>
  <si>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</si>
  <si>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Hulu</t>
    <phoneticPr fontId="3"/>
  </si>
  <si>
    <t>読み方</t>
    <rPh sb="0" eb="1">
      <t>ヨ</t>
    </rPh>
    <rPh sb="2" eb="3">
      <t>カタ</t>
    </rPh>
    <phoneticPr fontId="3"/>
  </si>
  <si>
    <t>ぐーぐる</t>
    <phoneticPr fontId="3"/>
  </si>
  <si>
    <t>うーばー</t>
    <phoneticPr fontId="3"/>
  </si>
  <si>
    <t>びざ</t>
    <phoneticPr fontId="3"/>
  </si>
  <si>
    <t>でぃずにー</t>
    <phoneticPr fontId="3"/>
  </si>
  <si>
    <t>らくてん</t>
    <phoneticPr fontId="3"/>
  </si>
  <si>
    <t>くお</t>
    <phoneticPr fontId="3"/>
  </si>
  <si>
    <t>あまぞん</t>
    <phoneticPr fontId="3"/>
  </si>
  <si>
    <t>もす</t>
    <phoneticPr fontId="3"/>
  </si>
  <si>
    <t>じぇーしーびー</t>
    <phoneticPr fontId="3"/>
  </si>
  <si>
    <t>ふーるー</t>
    <phoneticPr fontId="3"/>
  </si>
  <si>
    <t>らいん</t>
    <phoneticPr fontId="3"/>
  </si>
  <si>
    <t>ぺいぺい</t>
    <phoneticPr fontId="3"/>
  </si>
  <si>
    <t>ごー</t>
    <phoneticPr fontId="3"/>
  </si>
  <si>
    <t>ぺあーず</t>
    <phoneticPr fontId="3"/>
  </si>
  <si>
    <t>ろぶろっくす</t>
    <phoneticPr fontId="3"/>
  </si>
  <si>
    <t>でぃーぽいんと</t>
    <phoneticPr fontId="3"/>
  </si>
  <si>
    <t>LINEプリペイドカード</t>
    <phoneticPr fontId="3"/>
  </si>
  <si>
    <r>
      <t xml:space="preserve">・1円～999,999円の価格レンジから1円単位で申請が可能です。
・発行金額に応じて以下の手数料が発生いたします。
</t>
    </r>
    <r>
      <rPr>
        <b/>
        <sz val="11"/>
        <color theme="1"/>
        <rFont val="游ゴシック"/>
        <family val="3"/>
        <charset val="128"/>
        <scheme val="minor"/>
      </rPr>
      <t>｜PayPayギフトカードの合計購入金額が100万円以上の場合｜</t>
    </r>
    <r>
      <rPr>
        <sz val="11"/>
        <color theme="1"/>
        <rFont val="游ゴシック"/>
        <family val="2"/>
        <charset val="128"/>
        <scheme val="minor"/>
      </rPr>
      <t xml:space="preserve">合計購入額面金額×手数料15％(＋税)
</t>
    </r>
    <r>
      <rPr>
        <b/>
        <sz val="11"/>
        <color theme="1"/>
        <rFont val="游ゴシック"/>
        <family val="3"/>
        <charset val="128"/>
        <scheme val="minor"/>
      </rPr>
      <t>｜PayPayギフトカードの合計購入金額が100万円未満の場合｜</t>
    </r>
    <r>
      <rPr>
        <sz val="11"/>
        <color theme="1"/>
        <rFont val="游ゴシック"/>
        <family val="2"/>
        <charset val="128"/>
        <scheme val="minor"/>
      </rPr>
      <t>合計購入額面金額＋手数料12.5万円(＋税)</t>
    </r>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5">
      <t>イカ</t>
    </rPh>
    <rPh sb="46" eb="49">
      <t>テスウリョウ</t>
    </rPh>
    <rPh sb="50" eb="52">
      <t>ハッセイ</t>
    </rPh>
    <rPh sb="73" eb="75">
      <t>ゴウケイ</t>
    </rPh>
    <rPh sb="75" eb="77">
      <t>コウニュウ</t>
    </rPh>
    <rPh sb="77" eb="79">
      <t>キンガク</t>
    </rPh>
    <rPh sb="83" eb="85">
      <t>マンエン</t>
    </rPh>
    <rPh sb="85" eb="87">
      <t>イジョウ</t>
    </rPh>
    <rPh sb="88" eb="90">
      <t>バアイ</t>
    </rPh>
    <rPh sb="100" eb="103">
      <t>テスウリョウ</t>
    </rPh>
    <rPh sb="137" eb="139">
      <t>ミマン</t>
    </rPh>
    <rPh sb="152" eb="155">
      <t>テスウリョウ</t>
    </rPh>
    <rPh sb="159" eb="161">
      <t>マンエン</t>
    </rPh>
    <rPh sb="163" eb="164">
      <t>ゼイ</t>
    </rPh>
    <phoneticPr fontId="3"/>
  </si>
  <si>
    <t>Coke ON ドリンクチケット</t>
    <phoneticPr fontId="3"/>
  </si>
  <si>
    <t>220円｜650円｜1,300円の中から申請が可能です。</t>
    <phoneticPr fontId="3"/>
  </si>
  <si>
    <t>Coke_ON</t>
    <phoneticPr fontId="3"/>
  </si>
  <si>
    <t>お問い合わせフォームからお問い合わせください。</t>
    <rPh sb="0" eb="23">
      <t>トア</t>
    </rPh>
    <phoneticPr fontId="19"/>
  </si>
  <si>
    <t>Roblox ギフトカード</t>
  </si>
  <si>
    <t>1,000円～50,000円の価格レンジから1円単位で申請が可能です。</t>
  </si>
  <si>
    <t>タリーズデジタルギフト</t>
    <phoneticPr fontId="3"/>
  </si>
  <si>
    <t>タリーズ</t>
    <phoneticPr fontId="3"/>
  </si>
  <si>
    <t>500円｜1,000円｜2,000円｜3,000円｜5,000円の中から申請が可能です。</t>
    <phoneticPr fontId="3"/>
  </si>
  <si>
    <t>吉野家</t>
    <rPh sb="0" eb="3">
      <t>ヨシノヤ</t>
    </rPh>
    <phoneticPr fontId="3"/>
  </si>
  <si>
    <t>吉野家デジタルギフト</t>
    <phoneticPr fontId="3"/>
  </si>
  <si>
    <t>吉野家</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</si>
</sst>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aaa\)\ h:mm;@"/>
  </numFmts>
  <fonts count="28"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6"/>
      <color rgb="FFFF0000"/>
      <name val="游ゴシック"/>
      <family val="3"/>
      <charset val="128"/>
      <scheme val="minor"/>
    </font>
    <font>
      <b/>
      <u/>
      <sz val="14"/>
      <color rgb="FFFF0000"/>
      <name val="游ゴシック"/>
      <family val="3"/>
      <charset val="128"/>
      <scheme val="minor"/>
    </font>
    <font>
      <b/>
      <sz val="9"/>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1"/>
      <color theme="0"/>
      <name val="游ゴシック"/>
      <family val="2"/>
      <charset val="128"/>
      <scheme val="minor"/>
    </font>
    <font>
      <sz val="14"/>
      <color theme="1"/>
      <name val="游ゴシック"/>
      <family val="2"/>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62">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9">
    <xf numFmtId="0" fontId="0" fillId="0" borderId="0" xfId="0">
      <alignment vertical="center"/>
    </xf>
    <xf numFmtId="0" fontId="7" fillId="0" borderId="0" xfId="0" applyFo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9" xfId="0" applyBorder="1">
      <alignment vertical="center"/>
    </xf>
    <xf numFmtId="0" fontId="4" fillId="2" borderId="16"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right" vertical="center"/>
    </xf>
    <xf numFmtId="38" fontId="0" fillId="0" borderId="0" xfId="1" applyFont="1" applyBorder="1" applyAlignment="1">
      <alignment horizontal="right" vertical="center"/>
    </xf>
    <xf numFmtId="3" fontId="0" fillId="0" borderId="0" xfId="0" applyNumberFormat="1">
      <alignment vertical="center"/>
    </xf>
    <xf numFmtId="0" fontId="0" fillId="0" borderId="9" xfId="0" applyBorder="1" applyAlignment="1">
      <alignment vertical="center" wrapText="1"/>
    </xf>
    <xf numFmtId="38" fontId="0" fillId="0" borderId="4" xfId="1" applyFont="1" applyBorder="1" applyAlignment="1">
      <alignment vertical="center"/>
    </xf>
    <xf numFmtId="0" fontId="2" fillId="0" borderId="0" xfId="0" applyFont="1">
      <alignment vertical="center"/>
    </xf>
    <xf numFmtId="0" fontId="2" fillId="0" borderId="0" xfId="0" applyFont="1" applyAlignment="1">
      <alignment horizontal="centerContinuous" vertical="center"/>
    </xf>
    <xf numFmtId="0" fontId="0" fillId="3" borderId="4" xfId="0" applyFill="1" applyBorder="1" applyAlignment="1" applyProtection="1">
      <alignment horizontal="center" vertical="center"/>
      <protection locked="0"/>
    </xf>
    <xf numFmtId="38" fontId="0" fillId="3" borderId="4" xfId="1" applyFont="1" applyFill="1" applyBorder="1" applyAlignment="1" applyProtection="1">
      <alignment horizontal="right" vertical="center"/>
      <protection locked="0"/>
    </xf>
    <xf numFmtId="0" fontId="7" fillId="4" borderId="0" xfId="0" applyFont="1" applyFill="1">
      <alignment vertical="center"/>
    </xf>
    <xf numFmtId="0" fontId="0" fillId="4" borderId="0" xfId="0" applyFill="1">
      <alignment vertical="center"/>
    </xf>
    <xf numFmtId="10" fontId="0" fillId="0" borderId="17" xfId="0" applyNumberFormat="1" applyBorder="1">
      <alignment vertical="center"/>
    </xf>
    <xf numFmtId="10" fontId="0" fillId="0" borderId="4" xfId="2" applyNumberFormat="1" applyFont="1" applyBorder="1">
      <alignment vertical="center"/>
    </xf>
    <xf numFmtId="0" fontId="14" fillId="4" borderId="0" xfId="0" applyFont="1" applyFill="1">
      <alignment vertical="center"/>
    </xf>
    <xf numFmtId="38" fontId="0" fillId="0" borderId="4" xfId="1" applyFont="1" applyBorder="1" applyAlignment="1">
      <alignment horizontal="right" vertical="center"/>
    </xf>
    <xf numFmtId="0" fontId="13" fillId="0" borderId="0" xfId="0" applyFont="1" applyAlignment="1">
      <alignment horizontal="center" vertical="center"/>
    </xf>
    <xf numFmtId="0" fontId="12" fillId="0" borderId="0" xfId="0" applyFont="1" applyAlignment="1">
      <alignment horizontal="left" vertical="center" wrapText="1"/>
    </xf>
    <xf numFmtId="9" fontId="0" fillId="0" borderId="34" xfId="0" applyNumberFormat="1" applyBorder="1">
      <alignment vertical="center"/>
    </xf>
    <xf numFmtId="38" fontId="0" fillId="3" borderId="6" xfId="1" applyFont="1" applyFill="1" applyBorder="1" applyAlignment="1" applyProtection="1">
      <alignment horizontal="right" vertical="center"/>
      <protection locked="0"/>
    </xf>
    <xf numFmtId="0" fontId="4" fillId="0" borderId="15" xfId="0" applyFont="1" applyBorder="1" applyAlignment="1">
      <alignment horizontal="center" vertical="center"/>
    </xf>
    <xf numFmtId="38" fontId="0" fillId="0" borderId="48" xfId="1" applyFont="1" applyFill="1" applyBorder="1" applyAlignment="1">
      <alignment horizontal="right" vertical="center"/>
    </xf>
    <xf numFmtId="0" fontId="0" fillId="0" borderId="48" xfId="0" applyBorder="1" applyAlignment="1">
      <alignment horizontal="center" vertical="center"/>
    </xf>
    <xf numFmtId="38" fontId="0" fillId="0" borderId="6" xfId="1" applyFont="1" applyFill="1" applyBorder="1" applyAlignment="1">
      <alignment horizontal="right" vertical="center"/>
    </xf>
    <xf numFmtId="9" fontId="0" fillId="0" borderId="48" xfId="0" applyNumberFormat="1" applyBorder="1">
      <alignment vertical="center"/>
    </xf>
    <xf numFmtId="38" fontId="0" fillId="0" borderId="48" xfId="1" applyFont="1" applyBorder="1">
      <alignment vertical="center"/>
    </xf>
    <xf numFmtId="0" fontId="18" fillId="0" borderId="48" xfId="0" applyFont="1" applyBorder="1" applyAlignment="1">
      <alignment horizontal="right" vertical="center"/>
    </xf>
    <xf numFmtId="0" fontId="0" fillId="0" borderId="6" xfId="0" applyBorder="1" applyAlignment="1">
      <alignment horizontal="center" vertical="center"/>
    </xf>
    <xf numFmtId="9" fontId="0" fillId="0" borderId="6" xfId="0" applyNumberFormat="1" applyBorder="1">
      <alignment vertical="center"/>
    </xf>
    <xf numFmtId="38" fontId="0" fillId="0" borderId="6" xfId="1" applyFont="1" applyBorder="1">
      <alignment vertical="center"/>
    </xf>
    <xf numFmtId="0" fontId="18" fillId="0" borderId="6" xfId="0" applyFont="1" applyBorder="1" applyAlignment="1">
      <alignment horizontal="right" vertical="center"/>
    </xf>
    <xf numFmtId="0" fontId="0" fillId="0" borderId="50" xfId="0"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20" fillId="7" borderId="1" xfId="0" applyFont="1" applyFill="1" applyBorder="1" applyAlignment="1">
      <alignment horizontal="center" vertical="center"/>
    </xf>
    <xf numFmtId="0" fontId="20" fillId="7" borderId="51" xfId="0" applyFont="1" applyFill="1" applyBorder="1" applyAlignment="1">
      <alignment horizontal="center" vertical="center"/>
    </xf>
    <xf numFmtId="0" fontId="20" fillId="7" borderId="2" xfId="0" applyFont="1" applyFill="1" applyBorder="1" applyAlignment="1">
      <alignment horizontal="center" vertical="center"/>
    </xf>
    <xf numFmtId="0" fontId="0" fillId="0" borderId="35" xfId="0" applyBorder="1" applyAlignment="1">
      <alignment vertical="center" wrapText="1"/>
    </xf>
    <xf numFmtId="9" fontId="0" fillId="0" borderId="50" xfId="0" applyNumberFormat="1" applyBorder="1">
      <alignment vertical="center"/>
    </xf>
    <xf numFmtId="38" fontId="0" fillId="0" borderId="50" xfId="1" applyFont="1" applyBorder="1">
      <alignment vertical="center"/>
    </xf>
    <xf numFmtId="38" fontId="0" fillId="0" borderId="50" xfId="1" applyFont="1" applyBorder="1" applyAlignment="1">
      <alignment horizontal="right" vertical="center"/>
    </xf>
    <xf numFmtId="0" fontId="0" fillId="0" borderId="57" xfId="0" applyBorder="1" applyAlignment="1">
      <alignment horizontal="left" vertical="center" wrapText="1"/>
    </xf>
    <xf numFmtId="0" fontId="26" fillId="0" borderId="0" xfId="0" applyFont="1">
      <alignment vertical="center"/>
    </xf>
    <xf numFmtId="0" fontId="0" fillId="0" borderId="6" xfId="0" applyBorder="1" applyAlignment="1">
      <alignment horizontal="right" vertical="center"/>
    </xf>
    <xf numFmtId="0" fontId="25" fillId="0" borderId="0" xfId="0" applyFont="1" applyProtection="1">
      <alignment vertical="center"/>
      <protection locked="0"/>
    </xf>
    <xf numFmtId="0" fontId="8" fillId="0" borderId="7" xfId="0" applyFont="1" applyBorder="1" applyAlignment="1">
      <alignment vertical="center" wrapText="1"/>
    </xf>
    <xf numFmtId="0" fontId="15" fillId="4" borderId="0" xfId="0" applyFont="1" applyFill="1">
      <alignment vertical="center"/>
    </xf>
    <xf numFmtId="0" fontId="27" fillId="4" borderId="0" xfId="0" applyFont="1" applyFill="1">
      <alignment vertical="center"/>
    </xf>
    <xf numFmtId="0" fontId="0" fillId="3" borderId="50" xfId="0" applyFill="1" applyBorder="1">
      <alignment vertical="center"/>
    </xf>
    <xf numFmtId="0" fontId="0" fillId="0" borderId="8" xfId="0" applyBorder="1">
      <alignment vertical="center"/>
    </xf>
    <xf numFmtId="0" fontId="0" fillId="0" borderId="60" xfId="0" applyBorder="1">
      <alignment vertical="center"/>
    </xf>
    <xf numFmtId="10" fontId="0" fillId="0" borderId="11" xfId="0" applyNumberFormat="1"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8" borderId="0" xfId="0" applyFill="1">
      <alignment vertical="center"/>
    </xf>
    <xf numFmtId="10" fontId="0" fillId="0" borderId="8" xfId="0" applyNumberFormat="1" applyBorder="1">
      <alignment vertical="center"/>
    </xf>
    <xf numFmtId="0" fontId="0" fillId="0" borderId="61" xfId="0" applyBorder="1" applyAlignment="1">
      <alignment horizontal="center" vertical="center"/>
    </xf>
    <xf numFmtId="0" fontId="0" fillId="0" borderId="10"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60" xfId="0" applyBorder="1" applyAlignment="1">
      <alignment vertical="center" wrapText="1"/>
    </xf>
    <xf numFmtId="0" fontId="4" fillId="2" borderId="0" xfId="0" applyFont="1" applyFill="1" applyAlignment="1">
      <alignment horizontal="center" vertical="center"/>
    </xf>
    <xf numFmtId="0" fontId="0" fillId="0" borderId="12" xfId="0" applyBorder="1">
      <alignment vertical="center"/>
    </xf>
    <xf numFmtId="0" fontId="0" fillId="0" borderId="7" xfId="0" applyBorder="1" applyAlignment="1">
      <alignment vertical="center" wrapText="1"/>
    </xf>
    <xf numFmtId="0" fontId="2" fillId="0" borderId="12"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38" fontId="17" fillId="0" borderId="26" xfId="1" applyFont="1" applyBorder="1" applyAlignment="1">
      <alignment horizontal="right" vertical="center"/>
    </xf>
    <xf numFmtId="38" fontId="17" fillId="0" borderId="37" xfId="1" applyFont="1" applyBorder="1" applyAlignment="1">
      <alignment horizontal="right" vertical="center"/>
    </xf>
    <xf numFmtId="0" fontId="16" fillId="4" borderId="39"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0" xfId="0" applyFont="1" applyFill="1" applyAlignment="1">
      <alignment horizontal="center" vertical="center"/>
    </xf>
    <xf numFmtId="0" fontId="16" fillId="4" borderId="36" xfId="0" applyFont="1" applyFill="1" applyBorder="1" applyAlignment="1">
      <alignment horizontal="center" vertical="center"/>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7" xfId="0" applyFont="1" applyFill="1" applyBorder="1" applyAlignment="1">
      <alignment horizontal="center" vertical="center"/>
    </xf>
    <xf numFmtId="38" fontId="17" fillId="0" borderId="33" xfId="1" applyFont="1" applyFill="1" applyBorder="1" applyAlignment="1">
      <alignment horizontal="right" vertical="center"/>
    </xf>
    <xf numFmtId="38" fontId="17" fillId="0" borderId="38" xfId="1" applyFont="1" applyFill="1" applyBorder="1" applyAlignment="1">
      <alignment horizontal="right" vertical="center"/>
    </xf>
    <xf numFmtId="38" fontId="17" fillId="0" borderId="29" xfId="1" applyFont="1" applyFill="1" applyBorder="1" applyAlignment="1">
      <alignment horizontal="right" vertical="center"/>
    </xf>
    <xf numFmtId="38" fontId="17" fillId="0" borderId="32" xfId="1" applyFont="1" applyFill="1" applyBorder="1" applyAlignment="1">
      <alignment horizontal="right" vertical="center"/>
    </xf>
    <xf numFmtId="38" fontId="17" fillId="0" borderId="46" xfId="1" applyFont="1" applyFill="1" applyBorder="1" applyAlignment="1">
      <alignment horizontal="right" vertical="center"/>
    </xf>
    <xf numFmtId="38" fontId="17" fillId="0" borderId="47" xfId="1" applyFont="1" applyFill="1" applyBorder="1" applyAlignment="1">
      <alignment horizontal="right" vertical="center"/>
    </xf>
    <xf numFmtId="0" fontId="15" fillId="0" borderId="5" xfId="0" applyFont="1" applyBorder="1" applyAlignment="1">
      <alignment horizontal="right" vertical="center" wrapText="1"/>
    </xf>
    <xf numFmtId="0" fontId="15" fillId="0" borderId="6" xfId="0" applyFont="1" applyBorder="1" applyAlignment="1">
      <alignment horizontal="right" vertical="center"/>
    </xf>
    <xf numFmtId="0" fontId="15" fillId="0" borderId="22" xfId="0" applyFont="1" applyBorder="1" applyAlignment="1">
      <alignment horizontal="right" vertical="center" wrapText="1"/>
    </xf>
    <xf numFmtId="0" fontId="15" fillId="0" borderId="23" xfId="0" applyFont="1" applyBorder="1" applyAlignment="1">
      <alignment horizontal="right" vertical="center"/>
    </xf>
    <xf numFmtId="0" fontId="15" fillId="0" borderId="43" xfId="0" applyFont="1" applyBorder="1" applyAlignment="1">
      <alignment horizontal="right" vertical="center" wrapText="1"/>
    </xf>
    <xf numFmtId="0" fontId="15" fillId="0" borderId="44" xfId="0" applyFont="1" applyBorder="1" applyAlignment="1">
      <alignment horizontal="right" vertical="center"/>
    </xf>
    <xf numFmtId="0" fontId="15" fillId="0" borderId="45" xfId="0" applyFont="1" applyBorder="1" applyAlignment="1">
      <alignment horizontal="right" vertical="center"/>
    </xf>
    <xf numFmtId="0" fontId="15" fillId="0" borderId="27" xfId="0" applyFont="1" applyBorder="1" applyAlignment="1">
      <alignment horizontal="right" vertical="center" wrapText="1"/>
    </xf>
    <xf numFmtId="0" fontId="15" fillId="0" borderId="30"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5" xfId="0" applyFont="1" applyBorder="1" applyAlignment="1">
      <alignment horizontal="right" vertical="center"/>
    </xf>
    <xf numFmtId="0" fontId="15" fillId="0" borderId="18" xfId="0" applyFont="1" applyBorder="1" applyAlignment="1">
      <alignment horizontal="right" vertical="center"/>
    </xf>
    <xf numFmtId="0" fontId="15" fillId="0" borderId="19" xfId="0" applyFont="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0" fillId="3" borderId="27" xfId="0" applyFill="1"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176" fontId="0" fillId="3" borderId="27" xfId="0" applyNumberFormat="1" applyFill="1" applyBorder="1" applyAlignment="1" applyProtection="1">
      <alignment horizontal="left" vertical="center" wrapText="1"/>
      <protection locked="0"/>
    </xf>
    <xf numFmtId="176" fontId="0" fillId="3" borderId="30" xfId="0" applyNumberFormat="1" applyFill="1" applyBorder="1" applyAlignment="1" applyProtection="1">
      <alignment horizontal="left" vertical="center" wrapText="1"/>
      <protection locked="0"/>
    </xf>
    <xf numFmtId="176" fontId="0" fillId="3" borderId="32" xfId="0" applyNumberFormat="1"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4" fillId="0" borderId="5" xfId="0" applyFont="1"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0" fillId="0" borderId="4" xfId="0"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xf>
    <xf numFmtId="0" fontId="0" fillId="3" borderId="28"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4" fillId="0" borderId="14" xfId="0" applyFont="1" applyBorder="1" applyAlignment="1">
      <alignment horizontal="center" vertical="center"/>
    </xf>
    <xf numFmtId="0" fontId="0" fillId="6" borderId="5" xfId="0" applyFill="1" applyBorder="1" applyAlignment="1">
      <alignment horizontal="left" vertical="center"/>
    </xf>
    <xf numFmtId="0" fontId="0" fillId="6" borderId="9" xfId="0" applyFill="1" applyBorder="1" applyAlignment="1">
      <alignment horizontal="left" vertical="center"/>
    </xf>
    <xf numFmtId="0" fontId="0" fillId="6" borderId="10" xfId="0" applyFill="1" applyBorder="1" applyAlignment="1">
      <alignment horizontal="left" vertical="center"/>
    </xf>
    <xf numFmtId="0" fontId="0" fillId="6" borderId="12" xfId="0" applyFill="1" applyBorder="1" applyAlignment="1">
      <alignment horizontal="lef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0" fillId="6" borderId="3" xfId="0" applyFill="1" applyBorder="1" applyAlignment="1">
      <alignment horizontal="left" vertical="center"/>
    </xf>
    <xf numFmtId="0" fontId="0" fillId="6" borderId="7" xfId="0" applyFill="1" applyBorder="1" applyAlignment="1">
      <alignment horizontal="left" vertical="center"/>
    </xf>
    <xf numFmtId="0" fontId="0" fillId="6" borderId="27" xfId="0" applyFill="1" applyBorder="1" applyAlignment="1">
      <alignment horizontal="left" vertical="center"/>
    </xf>
    <xf numFmtId="0" fontId="0" fillId="6" borderId="32" xfId="0" applyFill="1" applyBorder="1" applyAlignment="1">
      <alignment horizontal="left" vertical="center"/>
    </xf>
    <xf numFmtId="0" fontId="20" fillId="0" borderId="3" xfId="0" applyFont="1" applyBorder="1" applyAlignment="1">
      <alignment horizontal="center" vertical="center" wrapText="1"/>
    </xf>
    <xf numFmtId="0" fontId="20" fillId="0" borderId="10" xfId="0" applyFont="1" applyBorder="1" applyAlignment="1">
      <alignment horizontal="center" vertical="center"/>
    </xf>
    <xf numFmtId="0" fontId="20" fillId="6" borderId="52" xfId="0" applyFont="1" applyFill="1" applyBorder="1" applyAlignment="1">
      <alignment horizontal="center" vertical="center" wrapText="1"/>
    </xf>
    <xf numFmtId="0" fontId="20" fillId="6" borderId="20" xfId="0" applyFont="1" applyFill="1" applyBorder="1" applyAlignment="1">
      <alignment horizontal="center" vertical="center"/>
    </xf>
    <xf numFmtId="0" fontId="20" fillId="6" borderId="49" xfId="0" applyFont="1" applyFill="1" applyBorder="1" applyAlignment="1">
      <alignment horizontal="center" vertical="center"/>
    </xf>
    <xf numFmtId="0" fontId="24" fillId="5" borderId="53" xfId="0" applyFont="1" applyFill="1" applyBorder="1" applyAlignment="1">
      <alignment horizontal="center" vertical="center" textRotation="255"/>
    </xf>
    <xf numFmtId="0" fontId="24" fillId="5" borderId="54" xfId="0" applyFont="1" applyFill="1" applyBorder="1" applyAlignment="1">
      <alignment horizontal="center" vertical="center" textRotation="255"/>
    </xf>
    <xf numFmtId="0" fontId="24" fillId="5" borderId="55"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26"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514350</xdr:colOff>
          <xdr:row>25</xdr:row>
          <xdr:rowOff>57150</xdr:rowOff>
        </xdr:from>
        <xdr:to>
          <xdr:col>3</xdr:col>
          <xdr:colOff>981075</xdr:colOff>
          <xdr:row>25</xdr:row>
          <xdr:rowOff>409575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170180</xdr:colOff>
      <xdr:row>2</xdr:row>
      <xdr:rowOff>44450</xdr:rowOff>
    </xdr:from>
    <xdr:to>
      <xdr:col>17</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O3:P16" totalsRowShown="0">
  <autoFilter ref="O3:P16" xr:uid="{9DAC0D14-3427-4097-8279-A25D1FC2C291}">
    <filterColumn colId="0" hiddenButton="1"/>
    <filterColumn colId="1" hiddenButton="1"/>
  </autoFilter>
  <tableColumns count="2">
    <tableColumn id="1" xr3:uid="{55623D5E-2D89-4B7E-80A1-F73C39F21302}" name="ブランド名"/>
    <tableColumn id="2" xr3:uid="{3C7D6DFC-03DB-471A-87A1-BD72AB37760E}" name="発行手数料"/>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zoomScaleNormal="100" workbookViewId="0"/>
  </sheetViews>
  <sheetFormatPr defaultRowHeight="15" x14ac:dyDescent="0.55000000000000004"/>
  <cols>
    <col min="1" max="16384" width="8.6640625" style="22"/>
  </cols>
  <sheetData>
    <row r="1" spans="1:10" x14ac:dyDescent="0.55000000000000004">
      <c r="I1" s="23" t="s">
        <v>52</v>
      </c>
      <c r="J1" s="23"/>
    </row>
    <row r="2" spans="1:10" ht="22" x14ac:dyDescent="0.55000000000000004">
      <c r="B2" s="90" t="s">
        <v>0</v>
      </c>
      <c r="C2" s="90"/>
      <c r="D2" s="90"/>
      <c r="E2" s="90"/>
      <c r="F2" s="90"/>
      <c r="G2" s="90"/>
      <c r="H2" s="90"/>
      <c r="I2" s="90"/>
    </row>
    <row r="4" spans="1:10" ht="55" customHeight="1" x14ac:dyDescent="0.55000000000000004">
      <c r="A4" s="88" t="s">
        <v>1</v>
      </c>
      <c r="B4" s="88"/>
      <c r="C4" s="88"/>
      <c r="D4" s="88"/>
      <c r="E4" s="88"/>
      <c r="F4" s="88"/>
      <c r="G4" s="88"/>
      <c r="H4" s="88"/>
      <c r="I4" s="88"/>
      <c r="J4" s="88"/>
    </row>
    <row r="5" spans="1:10" ht="6" customHeight="1" x14ac:dyDescent="0.55000000000000004"/>
    <row r="6" spans="1:10" ht="84" customHeight="1" x14ac:dyDescent="0.55000000000000004">
      <c r="A6" s="88" t="s">
        <v>51</v>
      </c>
      <c r="B6" s="89"/>
      <c r="C6" s="89"/>
      <c r="D6" s="89"/>
      <c r="E6" s="89"/>
      <c r="F6" s="89"/>
      <c r="G6" s="89"/>
      <c r="H6" s="89"/>
      <c r="I6" s="89"/>
      <c r="J6" s="89"/>
    </row>
    <row r="7" spans="1:10" ht="6" customHeight="1" x14ac:dyDescent="0.55000000000000004"/>
    <row r="8" spans="1:10" ht="40.5" customHeight="1" x14ac:dyDescent="0.55000000000000004">
      <c r="A8" s="88" t="s">
        <v>40</v>
      </c>
      <c r="B8" s="88"/>
      <c r="C8" s="88"/>
      <c r="D8" s="88"/>
      <c r="E8" s="88"/>
      <c r="F8" s="88"/>
      <c r="G8" s="88"/>
      <c r="H8" s="88"/>
      <c r="I8" s="88"/>
      <c r="J8" s="88"/>
    </row>
    <row r="9" spans="1:10" x14ac:dyDescent="0.55000000000000004">
      <c r="A9" s="22" t="s">
        <v>2</v>
      </c>
    </row>
    <row r="10" spans="1:10" x14ac:dyDescent="0.55000000000000004">
      <c r="A10" s="22" t="s">
        <v>3</v>
      </c>
    </row>
    <row r="11" spans="1:10" x14ac:dyDescent="0.55000000000000004">
      <c r="A11" s="22" t="s">
        <v>5</v>
      </c>
    </row>
    <row r="12" spans="1:10" x14ac:dyDescent="0.55000000000000004">
      <c r="A12" s="22" t="s">
        <v>4</v>
      </c>
    </row>
    <row r="13" spans="1:10" x14ac:dyDescent="0.55000000000000004">
      <c r="A13" s="22" t="s">
        <v>16</v>
      </c>
    </row>
    <row r="14" spans="1:10" x14ac:dyDescent="0.55000000000000004">
      <c r="A14" s="22" t="s">
        <v>6</v>
      </c>
    </row>
    <row r="15" spans="1:10" x14ac:dyDescent="0.55000000000000004">
      <c r="A15" s="22" t="s">
        <v>7</v>
      </c>
    </row>
    <row r="16" spans="1:10" x14ac:dyDescent="0.55000000000000004">
      <c r="A16" s="22" t="s">
        <v>8</v>
      </c>
    </row>
    <row r="17" spans="1:10" x14ac:dyDescent="0.55000000000000004">
      <c r="A17" s="22" t="s">
        <v>9</v>
      </c>
    </row>
    <row r="18" spans="1:10" x14ac:dyDescent="0.55000000000000004">
      <c r="A18" s="22" t="s">
        <v>10</v>
      </c>
    </row>
    <row r="19" spans="1:10" x14ac:dyDescent="0.55000000000000004">
      <c r="A19" s="22" t="s">
        <v>11</v>
      </c>
    </row>
    <row r="20" spans="1:10" x14ac:dyDescent="0.55000000000000004">
      <c r="A20" s="22" t="s">
        <v>12</v>
      </c>
    </row>
    <row r="21" spans="1:10" x14ac:dyDescent="0.55000000000000004">
      <c r="A21" s="22" t="s">
        <v>13</v>
      </c>
    </row>
    <row r="22" spans="1:10" x14ac:dyDescent="0.55000000000000004">
      <c r="A22" s="22" t="s">
        <v>14</v>
      </c>
    </row>
    <row r="23" spans="1:10" x14ac:dyDescent="0.55000000000000004">
      <c r="A23" s="22" t="s">
        <v>15</v>
      </c>
    </row>
    <row r="24" spans="1:10" ht="90.5" customHeight="1" x14ac:dyDescent="0.55000000000000004">
      <c r="A24" s="88" t="s">
        <v>17</v>
      </c>
      <c r="B24" s="89"/>
      <c r="C24" s="89"/>
      <c r="D24" s="89"/>
      <c r="E24" s="89"/>
      <c r="F24" s="89"/>
      <c r="G24" s="89"/>
      <c r="H24" s="89"/>
      <c r="I24" s="89"/>
      <c r="J24" s="89"/>
    </row>
    <row r="25" spans="1:10" ht="6" customHeight="1" x14ac:dyDescent="0.55000000000000004"/>
    <row r="26" spans="1:10" ht="102.5" customHeight="1" x14ac:dyDescent="0.55000000000000004">
      <c r="A26" s="88" t="s">
        <v>41</v>
      </c>
      <c r="B26" s="89"/>
      <c r="C26" s="89"/>
      <c r="D26" s="89"/>
      <c r="E26" s="89"/>
      <c r="F26" s="89"/>
      <c r="G26" s="89"/>
      <c r="H26" s="89"/>
      <c r="I26" s="89"/>
      <c r="J26" s="89"/>
    </row>
    <row r="27" spans="1:10" ht="5" customHeight="1" x14ac:dyDescent="0.55000000000000004"/>
    <row r="28" spans="1:10" ht="116.5" customHeight="1" x14ac:dyDescent="0.55000000000000004">
      <c r="A28" s="88" t="s">
        <v>53</v>
      </c>
      <c r="B28" s="88"/>
      <c r="C28" s="88"/>
      <c r="D28" s="88"/>
      <c r="E28" s="88"/>
      <c r="F28" s="88"/>
      <c r="G28" s="88"/>
      <c r="H28" s="88"/>
      <c r="I28" s="88"/>
      <c r="J28" s="88"/>
    </row>
    <row r="31" spans="1:10" x14ac:dyDescent="0.55000000000000004">
      <c r="J31" s="22" t="s">
        <v>18</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3C0F-1652-46AB-B793-6CE150125AE7}">
  <sheetPr codeName="Sheet2">
    <pageSetUpPr fitToPage="1"/>
  </sheetPr>
  <dimension ref="A1:P36"/>
  <sheetViews>
    <sheetView topLeftCell="B1" zoomScale="80" zoomScaleNormal="80" workbookViewId="0">
      <selection activeCell="E9" sqref="E9:N9"/>
    </sheetView>
  </sheetViews>
  <sheetFormatPr defaultRowHeight="18" x14ac:dyDescent="0.55000000000000004"/>
  <cols>
    <col min="1" max="1" width="2.08203125" hidden="1" customWidth="1"/>
    <col min="2" max="2" width="2.08203125" customWidth="1"/>
    <col min="3" max="3" width="9.5" customWidth="1"/>
    <col min="4" max="4" width="16.25" bestFit="1" customWidth="1"/>
    <col min="12" max="12" width="9.75" bestFit="1" customWidth="1"/>
    <col min="13" max="13" width="11.5" bestFit="1" customWidth="1"/>
    <col min="14" max="14" width="13.75" customWidth="1"/>
    <col min="15" max="15" width="10" customWidth="1"/>
    <col min="16" max="16" width="76.4140625" bestFit="1" customWidth="1"/>
  </cols>
  <sheetData>
    <row r="1" spans="3:16" s="27" customFormat="1" ht="22.5" x14ac:dyDescent="0.55000000000000004">
      <c r="C1" s="26" t="s">
        <v>31</v>
      </c>
    </row>
    <row r="2" spans="3:16" s="27" customFormat="1" ht="20" x14ac:dyDescent="0.55000000000000004">
      <c r="C2" s="68" t="s">
        <v>117</v>
      </c>
    </row>
    <row r="3" spans="3:16" s="27" customFormat="1" ht="20" x14ac:dyDescent="0.55000000000000004">
      <c r="C3" s="68" t="s">
        <v>118</v>
      </c>
    </row>
    <row r="4" spans="3:16" s="27" customFormat="1" ht="20" x14ac:dyDescent="0.55000000000000004">
      <c r="C4" s="68" t="s">
        <v>119</v>
      </c>
    </row>
    <row r="5" spans="3:16" s="27" customFormat="1" ht="20" x14ac:dyDescent="0.55000000000000004">
      <c r="C5" s="69" t="s">
        <v>120</v>
      </c>
    </row>
    <row r="6" spans="3:16" s="27" customFormat="1" x14ac:dyDescent="0.55000000000000004">
      <c r="C6" s="30"/>
    </row>
    <row r="7" spans="3:16" ht="23" thickBot="1" x14ac:dyDescent="0.6">
      <c r="C7" s="1" t="s">
        <v>63</v>
      </c>
    </row>
    <row r="8" spans="3:16" ht="18.5" thickBot="1" x14ac:dyDescent="0.6">
      <c r="C8" s="121" t="s">
        <v>29</v>
      </c>
      <c r="D8" s="122"/>
      <c r="E8" s="127" t="s">
        <v>30</v>
      </c>
      <c r="F8" s="128"/>
      <c r="G8" s="128"/>
      <c r="H8" s="128"/>
      <c r="I8" s="128"/>
      <c r="J8" s="128"/>
      <c r="K8" s="128"/>
      <c r="L8" s="128"/>
      <c r="M8" s="128"/>
      <c r="N8" s="128"/>
      <c r="O8" s="155" t="s">
        <v>101</v>
      </c>
      <c r="P8" s="156"/>
    </row>
    <row r="9" spans="3:16" ht="32.5" customHeight="1" thickTop="1" x14ac:dyDescent="0.55000000000000004">
      <c r="C9" s="123" t="s">
        <v>110</v>
      </c>
      <c r="D9" s="124"/>
      <c r="E9" s="134"/>
      <c r="F9" s="135"/>
      <c r="G9" s="135"/>
      <c r="H9" s="135"/>
      <c r="I9" s="135"/>
      <c r="J9" s="135"/>
      <c r="K9" s="135"/>
      <c r="L9" s="135"/>
      <c r="M9" s="135"/>
      <c r="N9" s="135"/>
      <c r="O9" s="157" t="s">
        <v>102</v>
      </c>
      <c r="P9" s="158"/>
    </row>
    <row r="10" spans="3:16" ht="32.5" customHeight="1" x14ac:dyDescent="0.55000000000000004">
      <c r="C10" s="123" t="s">
        <v>111</v>
      </c>
      <c r="D10" s="124"/>
      <c r="E10" s="129"/>
      <c r="F10" s="130"/>
      <c r="G10" s="130"/>
      <c r="H10" s="130"/>
      <c r="I10" s="130"/>
      <c r="J10" s="130"/>
      <c r="K10" s="130"/>
      <c r="L10" s="130"/>
      <c r="M10" s="130"/>
      <c r="N10" s="130"/>
      <c r="O10" s="151" t="s">
        <v>114</v>
      </c>
      <c r="P10" s="152"/>
    </row>
    <row r="11" spans="3:16" ht="32.5" customHeight="1" x14ac:dyDescent="0.55000000000000004">
      <c r="C11" s="136" t="s">
        <v>112</v>
      </c>
      <c r="D11" s="126"/>
      <c r="E11" s="129"/>
      <c r="F11" s="130"/>
      <c r="G11" s="130"/>
      <c r="H11" s="130"/>
      <c r="I11" s="130"/>
      <c r="J11" s="130"/>
      <c r="K11" s="130"/>
      <c r="L11" s="130"/>
      <c r="M11" s="130"/>
      <c r="N11" s="130"/>
      <c r="O11" s="151" t="s">
        <v>103</v>
      </c>
      <c r="P11" s="152"/>
    </row>
    <row r="12" spans="3:16" ht="32.5" customHeight="1" x14ac:dyDescent="0.55000000000000004">
      <c r="C12" s="136" t="s">
        <v>108</v>
      </c>
      <c r="D12" s="126"/>
      <c r="E12" s="131"/>
      <c r="F12" s="132"/>
      <c r="G12" s="132"/>
      <c r="H12" s="132"/>
      <c r="I12" s="132"/>
      <c r="J12" s="132"/>
      <c r="K12" s="132"/>
      <c r="L12" s="132"/>
      <c r="M12" s="132"/>
      <c r="N12" s="133"/>
      <c r="O12" s="159" t="s">
        <v>106</v>
      </c>
      <c r="P12" s="160"/>
    </row>
    <row r="13" spans="3:16" ht="32.5" customHeight="1" x14ac:dyDescent="0.55000000000000004">
      <c r="C13" s="136" t="s">
        <v>109</v>
      </c>
      <c r="D13" s="126"/>
      <c r="E13" s="131"/>
      <c r="F13" s="132"/>
      <c r="G13" s="132"/>
      <c r="H13" s="132"/>
      <c r="I13" s="132"/>
      <c r="J13" s="132"/>
      <c r="K13" s="132"/>
      <c r="L13" s="132"/>
      <c r="M13" s="132"/>
      <c r="N13" s="133"/>
      <c r="O13" s="151" t="s">
        <v>107</v>
      </c>
      <c r="P13" s="152"/>
    </row>
    <row r="14" spans="3:16" ht="32.5" customHeight="1" x14ac:dyDescent="0.55000000000000004">
      <c r="C14" s="125" t="s">
        <v>113</v>
      </c>
      <c r="D14" s="126"/>
      <c r="E14" s="129" t="s">
        <v>144</v>
      </c>
      <c r="F14" s="130"/>
      <c r="G14" s="130"/>
      <c r="H14" s="130"/>
      <c r="I14" s="130"/>
      <c r="J14" s="130"/>
      <c r="K14" s="130"/>
      <c r="L14" s="130"/>
      <c r="M14" s="130"/>
      <c r="N14" s="130"/>
      <c r="O14" s="151" t="s">
        <v>104</v>
      </c>
      <c r="P14" s="152"/>
    </row>
    <row r="15" spans="3:16" ht="32.5" customHeight="1" thickBot="1" x14ac:dyDescent="0.6">
      <c r="C15" s="146" t="s">
        <v>105</v>
      </c>
      <c r="D15" s="147"/>
      <c r="E15" s="148"/>
      <c r="F15" s="149"/>
      <c r="G15" s="149"/>
      <c r="H15" s="149"/>
      <c r="I15" s="149"/>
      <c r="J15" s="149"/>
      <c r="K15" s="149"/>
      <c r="L15" s="149"/>
      <c r="M15" s="149"/>
      <c r="N15" s="149"/>
      <c r="O15" s="153" t="s">
        <v>116</v>
      </c>
      <c r="P15" s="154"/>
    </row>
    <row r="17" spans="1:16" ht="23" thickBot="1" x14ac:dyDescent="0.6">
      <c r="C17" s="1" t="s">
        <v>62</v>
      </c>
    </row>
    <row r="18" spans="1:16" ht="18.5" thickBot="1" x14ac:dyDescent="0.6">
      <c r="C18" s="14" t="s">
        <v>32</v>
      </c>
      <c r="D18" s="15" t="s">
        <v>48</v>
      </c>
      <c r="E18" s="150" t="s">
        <v>33</v>
      </c>
      <c r="F18" s="150"/>
      <c r="G18" s="150"/>
      <c r="H18" s="150"/>
      <c r="I18" s="150"/>
      <c r="J18" s="15" t="s">
        <v>25</v>
      </c>
      <c r="K18" s="15" t="s">
        <v>34</v>
      </c>
      <c r="L18" s="15" t="s">
        <v>35</v>
      </c>
      <c r="M18" s="15" t="s">
        <v>36</v>
      </c>
      <c r="N18" s="15" t="s">
        <v>37</v>
      </c>
      <c r="O18" s="15" t="s">
        <v>59</v>
      </c>
      <c r="P18" s="36" t="s">
        <v>39</v>
      </c>
    </row>
    <row r="19" spans="1:16" ht="63.5" customHeight="1" x14ac:dyDescent="0.55000000000000004">
      <c r="C19" s="5">
        <v>1</v>
      </c>
      <c r="D19" s="24"/>
      <c r="E19" s="145" t="str">
        <f>IFERROR(VLOOKUP(D19,品番リスト!$A:$B,2,0),"")</f>
        <v/>
      </c>
      <c r="F19" s="145"/>
      <c r="G19" s="145"/>
      <c r="H19" s="145"/>
      <c r="I19" s="145"/>
      <c r="J19" s="13" t="str">
        <f>IFERROR(VLOOKUP(D19,品番リスト!$A:$C,3,0),"")</f>
        <v/>
      </c>
      <c r="K19" s="29" t="str">
        <f>IFERROR(VLOOKUP(D19,品番リスト!$A:$D,4,0),"")</f>
        <v/>
      </c>
      <c r="L19" s="25"/>
      <c r="M19" s="25"/>
      <c r="N19" s="21" t="str">
        <f t="shared" ref="N19:N23" si="0">IF(D19="","",INT(L19*M19))</f>
        <v/>
      </c>
      <c r="O19" s="31" t="str">
        <f>IFERROR(IF(AND(D19="PayPay",N19&lt;1000000),125000,VLOOKUP(D19,手数料率[],2,0)*N19),"")</f>
        <v/>
      </c>
      <c r="P19" s="67" t="str">
        <f>IFERROR(VLOOKUP(D19,品番リスト!$A:$E,5,0),"")</f>
        <v/>
      </c>
    </row>
    <row r="20" spans="1:16" ht="63.5" customHeight="1" x14ac:dyDescent="0.55000000000000004">
      <c r="C20" s="7">
        <v>2</v>
      </c>
      <c r="D20" s="24"/>
      <c r="E20" s="145" t="str">
        <f>IFERROR(VLOOKUP(D20,品番リスト!$A:$B,2,0),"")</f>
        <v/>
      </c>
      <c r="F20" s="145"/>
      <c r="G20" s="145"/>
      <c r="H20" s="145"/>
      <c r="I20" s="145"/>
      <c r="J20" s="13" t="str">
        <f>IFERROR(VLOOKUP(D20,品番リスト!$A:$C,3,0),"")</f>
        <v/>
      </c>
      <c r="K20" s="29" t="str">
        <f>IFERROR(VLOOKUP(D20,品番リスト!$A:$D,4,0),"")</f>
        <v/>
      </c>
      <c r="L20" s="25"/>
      <c r="M20" s="35"/>
      <c r="N20" s="21" t="str">
        <f t="shared" si="0"/>
        <v/>
      </c>
      <c r="O20" s="31" t="str">
        <f>IFERROR(IF(AND(D20="PayPay",N20&lt;1000000),125000,VLOOKUP(D20,手数料率[],2,0)*N20),"")</f>
        <v/>
      </c>
      <c r="P20" s="67" t="str">
        <f>IFERROR(VLOOKUP(D20,品番リスト!$A:$E,5,0),"")</f>
        <v/>
      </c>
    </row>
    <row r="21" spans="1:16" ht="63.5" customHeight="1" x14ac:dyDescent="0.55000000000000004">
      <c r="C21" s="7">
        <v>3</v>
      </c>
      <c r="D21" s="24"/>
      <c r="E21" s="145" t="str">
        <f>IFERROR(VLOOKUP(D21,品番リスト!$A:$B,2,0),"")</f>
        <v/>
      </c>
      <c r="F21" s="145"/>
      <c r="G21" s="145"/>
      <c r="H21" s="145"/>
      <c r="I21" s="145"/>
      <c r="J21" s="13" t="str">
        <f>IFERROR(VLOOKUP(D21,品番リスト!$A:$C,3,0),"")</f>
        <v/>
      </c>
      <c r="K21" s="29" t="str">
        <f>IFERROR(VLOOKUP(D21,品番リスト!$A:$D,4,0),"")</f>
        <v/>
      </c>
      <c r="L21" s="25"/>
      <c r="M21" s="35"/>
      <c r="N21" s="21" t="str">
        <f t="shared" si="0"/>
        <v/>
      </c>
      <c r="O21" s="31" t="str">
        <f>IFERROR(IF(AND(D21="PayPay",N21&lt;1000000),125000,VLOOKUP(D21,手数料率[],2,0)*N21),"")</f>
        <v/>
      </c>
      <c r="P21" s="67" t="str">
        <f>IFERROR(VLOOKUP(D21,品番リスト!$A:$E,5,0),"")</f>
        <v/>
      </c>
    </row>
    <row r="22" spans="1:16" ht="63.5" customHeight="1" x14ac:dyDescent="0.55000000000000004">
      <c r="C22" s="7">
        <v>4</v>
      </c>
      <c r="D22" s="24"/>
      <c r="E22" s="145" t="str">
        <f>IFERROR(VLOOKUP(D22,品番リスト!$A:$B,2,0),"")</f>
        <v/>
      </c>
      <c r="F22" s="145"/>
      <c r="G22" s="145"/>
      <c r="H22" s="145"/>
      <c r="I22" s="145"/>
      <c r="J22" s="13" t="str">
        <f>IFERROR(VLOOKUP(D22,品番リスト!$A:$C,3,0),"")</f>
        <v/>
      </c>
      <c r="K22" s="29" t="str">
        <f>IFERROR(VLOOKUP(D22,品番リスト!$A:$D,4,0),"")</f>
        <v/>
      </c>
      <c r="L22" s="25"/>
      <c r="M22" s="35"/>
      <c r="N22" s="21" t="str">
        <f t="shared" si="0"/>
        <v/>
      </c>
      <c r="O22" s="31" t="str">
        <f>IFERROR(IF(AND(D22="PayPay",N22&lt;1000000),125000,VLOOKUP(D22,手数料率[],2,0)*N22),"")</f>
        <v/>
      </c>
      <c r="P22" s="67" t="str">
        <f>IFERROR(VLOOKUP(D22,品番リスト!$A:$E,5,0),"")</f>
        <v/>
      </c>
    </row>
    <row r="23" spans="1:16" ht="63.5" customHeight="1" thickBot="1" x14ac:dyDescent="0.6">
      <c r="C23" s="7">
        <v>5</v>
      </c>
      <c r="D23" s="24"/>
      <c r="E23" s="145" t="str">
        <f>IFERROR(VLOOKUP(D23,品番リスト!$A:$B,2,0),"")</f>
        <v/>
      </c>
      <c r="F23" s="145"/>
      <c r="G23" s="145"/>
      <c r="H23" s="145"/>
      <c r="I23" s="145"/>
      <c r="J23" s="13" t="str">
        <f>IFERROR(VLOOKUP(D23,品番リスト!$A:$C,3,0),"")</f>
        <v/>
      </c>
      <c r="K23" s="29" t="str">
        <f>IFERROR(VLOOKUP(D23,品番リスト!$A:$D,4,0),"")</f>
        <v/>
      </c>
      <c r="L23" s="25"/>
      <c r="M23" s="35"/>
      <c r="N23" s="21" t="str">
        <f t="shared" si="0"/>
        <v/>
      </c>
      <c r="O23" s="31" t="str">
        <f>IFERROR(IF(AND(D23="PayPay",N23&lt;1000000),125000,VLOOKUP(D23,手数料率[],2,0)*N23),"")</f>
        <v/>
      </c>
      <c r="P23" s="67" t="str">
        <f>IFERROR(VLOOKUP(D23,品番リスト!$A:$E,5,0),"")</f>
        <v/>
      </c>
    </row>
    <row r="24" spans="1:16" ht="36" x14ac:dyDescent="0.55000000000000004">
      <c r="C24" s="142" t="s">
        <v>38</v>
      </c>
      <c r="D24" s="38" t="s">
        <v>99</v>
      </c>
      <c r="E24" s="139" t="s">
        <v>65</v>
      </c>
      <c r="F24" s="139"/>
      <c r="G24" s="139"/>
      <c r="H24" s="139"/>
      <c r="I24" s="139"/>
      <c r="J24" s="38" t="s">
        <v>27</v>
      </c>
      <c r="K24" s="40">
        <v>0.1</v>
      </c>
      <c r="L24" s="41">
        <v>20000</v>
      </c>
      <c r="M24" s="42" t="str">
        <f>IF(AND(SUM(N19:N23) &gt;= 1, SUM(N19:N23) &lt;= 49999), 1, "-")</f>
        <v>-</v>
      </c>
      <c r="N24" s="37" t="str">
        <f>IF(M24 = 1, L24 * 1, "-")</f>
        <v>-</v>
      </c>
      <c r="O24" s="37" t="s">
        <v>60</v>
      </c>
      <c r="P24" s="59" t="s">
        <v>98</v>
      </c>
    </row>
    <row r="25" spans="1:16" ht="36" x14ac:dyDescent="0.55000000000000004">
      <c r="C25" s="143"/>
      <c r="D25" s="43" t="s">
        <v>100</v>
      </c>
      <c r="E25" s="140" t="s">
        <v>169</v>
      </c>
      <c r="F25" s="141"/>
      <c r="G25" s="141"/>
      <c r="H25" s="141"/>
      <c r="I25" s="141"/>
      <c r="J25" s="43" t="s">
        <v>27</v>
      </c>
      <c r="K25" s="44">
        <v>0.1</v>
      </c>
      <c r="L25" s="45">
        <v>30000</v>
      </c>
      <c r="M25" s="46" t="str">
        <f>IF(AND(SUM(N19:N23) &gt;= 50000, SUM(N19:N23) &lt;= 99999), 1, "-")</f>
        <v>-</v>
      </c>
      <c r="N25" s="39" t="str">
        <f>IF(M25 = 1, L25 * 1, "-")</f>
        <v>-</v>
      </c>
      <c r="O25" s="39" t="s">
        <v>60</v>
      </c>
      <c r="P25" s="20" t="s">
        <v>98</v>
      </c>
    </row>
    <row r="26" spans="1:16" ht="36" customHeight="1" thickBot="1" x14ac:dyDescent="0.6">
      <c r="A26" s="66" t="b">
        <v>0</v>
      </c>
      <c r="B26" s="66"/>
      <c r="C26" s="144"/>
      <c r="D26" s="70"/>
      <c r="E26" s="137" t="s">
        <v>54</v>
      </c>
      <c r="F26" s="138"/>
      <c r="G26" s="138"/>
      <c r="H26" s="138"/>
      <c r="I26" s="138"/>
      <c r="J26" s="47" t="s">
        <v>27</v>
      </c>
      <c r="K26" s="60">
        <v>0.1</v>
      </c>
      <c r="L26" s="61">
        <v>50000</v>
      </c>
      <c r="M26" s="65" t="str">
        <f>IF(A26,1,"-")</f>
        <v>-</v>
      </c>
      <c r="N26" s="62" t="str">
        <f>IF(M26 = 1, L26 * 1, "-")</f>
        <v>-</v>
      </c>
      <c r="O26" s="62" t="s">
        <v>60</v>
      </c>
      <c r="P26" s="63" t="s">
        <v>97</v>
      </c>
    </row>
    <row r="27" spans="1:16" ht="12.5" customHeight="1" thickBot="1" x14ac:dyDescent="0.6">
      <c r="C27" s="32"/>
      <c r="D27" s="12"/>
      <c r="E27" s="12"/>
      <c r="F27" s="12"/>
      <c r="G27" s="12"/>
      <c r="H27" s="12"/>
      <c r="I27" s="12"/>
      <c r="J27" s="12"/>
      <c r="K27" s="34"/>
      <c r="L27" s="34"/>
      <c r="M27" s="34"/>
      <c r="N27" s="34"/>
      <c r="O27" s="34"/>
      <c r="P27" s="33"/>
    </row>
    <row r="28" spans="1:16" ht="36" customHeight="1" x14ac:dyDescent="0.55000000000000004">
      <c r="C28" s="93" t="s">
        <v>61</v>
      </c>
      <c r="D28" s="94"/>
      <c r="E28" s="94"/>
      <c r="F28" s="94"/>
      <c r="G28" s="94"/>
      <c r="H28" s="94"/>
      <c r="I28" s="95"/>
      <c r="J28" s="119" t="s">
        <v>64</v>
      </c>
      <c r="K28" s="120"/>
      <c r="L28" s="120"/>
      <c r="M28" s="120"/>
      <c r="N28" s="102">
        <f>SUMIF($J$19:$J$23,"非課税",$N$19:$N$23)</f>
        <v>0</v>
      </c>
      <c r="O28" s="103"/>
    </row>
    <row r="29" spans="1:16" ht="36" customHeight="1" x14ac:dyDescent="0.55000000000000004">
      <c r="C29" s="96"/>
      <c r="D29" s="97"/>
      <c r="E29" s="97"/>
      <c r="F29" s="97"/>
      <c r="G29" s="97"/>
      <c r="H29" s="97"/>
      <c r="I29" s="98"/>
      <c r="J29" s="108" t="s">
        <v>122</v>
      </c>
      <c r="K29" s="109"/>
      <c r="L29" s="109"/>
      <c r="M29" s="109"/>
      <c r="N29" s="104">
        <f>SUMIF($J$19:$J$23,"課税",$N$19:$N$23)</f>
        <v>0</v>
      </c>
      <c r="O29" s="105"/>
    </row>
    <row r="30" spans="1:16" ht="36" customHeight="1" x14ac:dyDescent="0.55000000000000004">
      <c r="C30" s="96"/>
      <c r="D30" s="97"/>
      <c r="E30" s="97"/>
      <c r="F30" s="97"/>
      <c r="G30" s="97"/>
      <c r="H30" s="97"/>
      <c r="I30" s="98"/>
      <c r="J30" s="118" t="s">
        <v>123</v>
      </c>
      <c r="K30" s="109"/>
      <c r="L30" s="109"/>
      <c r="M30" s="109"/>
      <c r="N30" s="104">
        <f>SUM(O19:O23)</f>
        <v>0</v>
      </c>
      <c r="O30" s="105"/>
    </row>
    <row r="31" spans="1:16" ht="36" customHeight="1" x14ac:dyDescent="0.55000000000000004">
      <c r="C31" s="96"/>
      <c r="D31" s="97"/>
      <c r="E31" s="97"/>
      <c r="F31" s="97"/>
      <c r="G31" s="97"/>
      <c r="H31" s="97"/>
      <c r="I31" s="98"/>
      <c r="J31" s="115" t="s">
        <v>124</v>
      </c>
      <c r="K31" s="116"/>
      <c r="L31" s="116"/>
      <c r="M31" s="117"/>
      <c r="N31" s="104">
        <f>SUM(N24:N26)</f>
        <v>0</v>
      </c>
      <c r="O31" s="105"/>
    </row>
    <row r="32" spans="1:16" ht="36" customHeight="1" thickBot="1" x14ac:dyDescent="0.6">
      <c r="C32" s="96"/>
      <c r="D32" s="97"/>
      <c r="E32" s="97"/>
      <c r="F32" s="97"/>
      <c r="G32" s="97"/>
      <c r="H32" s="97"/>
      <c r="I32" s="98"/>
      <c r="J32" s="112" t="s">
        <v>121</v>
      </c>
      <c r="K32" s="113"/>
      <c r="L32" s="113"/>
      <c r="M32" s="114"/>
      <c r="N32" s="106">
        <f>ROUNDDOWN((N29+N30+N31)*10%,0)</f>
        <v>0</v>
      </c>
      <c r="O32" s="107"/>
    </row>
    <row r="33" spans="3:15" ht="46.5" customHeight="1" thickTop="1" thickBot="1" x14ac:dyDescent="0.6">
      <c r="C33" s="99"/>
      <c r="D33" s="100"/>
      <c r="E33" s="100"/>
      <c r="F33" s="100"/>
      <c r="G33" s="100"/>
      <c r="H33" s="100"/>
      <c r="I33" s="101"/>
      <c r="J33" s="110" t="s">
        <v>66</v>
      </c>
      <c r="K33" s="111"/>
      <c r="L33" s="111"/>
      <c r="M33" s="111"/>
      <c r="N33" s="91">
        <f>SUM(N28:N32)</f>
        <v>0</v>
      </c>
      <c r="O33" s="92"/>
    </row>
    <row r="34" spans="3:15" x14ac:dyDescent="0.55000000000000004">
      <c r="J34" s="17"/>
      <c r="K34" s="17"/>
      <c r="L34" s="17"/>
      <c r="M34" s="17"/>
      <c r="N34" s="18"/>
      <c r="O34" s="18"/>
    </row>
    <row r="35" spans="3:15" x14ac:dyDescent="0.55000000000000004">
      <c r="J35" s="17"/>
      <c r="K35" s="17"/>
      <c r="L35" s="17"/>
      <c r="M35" s="17"/>
      <c r="N35" s="18"/>
      <c r="O35" s="18"/>
    </row>
    <row r="36" spans="3:15" ht="22.5" x14ac:dyDescent="0.55000000000000004">
      <c r="C36" s="64" t="s">
        <v>143</v>
      </c>
    </row>
  </sheetData>
  <sheetProtection algorithmName="SHA-512" hashValue="aVizbAZ2gADXunFBkuvZWz5T+sSTGMrbrhmkpA+DfssOIGxkwGOPbgiZwtK3Z3SMj704pM7p0Ai/jrKDZ0Q3Fw==" saltValue="ES3HfM7K0PsQkEdrYnEAIQ==" spinCount="100000" sheet="1" selectLockedCells="1"/>
  <mergeCells count="47">
    <mergeCell ref="O14:P14"/>
    <mergeCell ref="O15:P15"/>
    <mergeCell ref="O8:P8"/>
    <mergeCell ref="O9:P9"/>
    <mergeCell ref="O10:P10"/>
    <mergeCell ref="O11:P11"/>
    <mergeCell ref="O13:P13"/>
    <mergeCell ref="O12:P12"/>
    <mergeCell ref="E19:I19"/>
    <mergeCell ref="E20:I20"/>
    <mergeCell ref="E23:I23"/>
    <mergeCell ref="C15:D15"/>
    <mergeCell ref="E15:N15"/>
    <mergeCell ref="E18:I18"/>
    <mergeCell ref="E21:I21"/>
    <mergeCell ref="E26:I26"/>
    <mergeCell ref="E24:I24"/>
    <mergeCell ref="E25:I25"/>
    <mergeCell ref="C24:C26"/>
    <mergeCell ref="E22:I22"/>
    <mergeCell ref="C8:D8"/>
    <mergeCell ref="C10:D10"/>
    <mergeCell ref="C14:D14"/>
    <mergeCell ref="E8:N8"/>
    <mergeCell ref="E10:N10"/>
    <mergeCell ref="E11:N11"/>
    <mergeCell ref="E13:N13"/>
    <mergeCell ref="E14:N14"/>
    <mergeCell ref="C9:D9"/>
    <mergeCell ref="E9:N9"/>
    <mergeCell ref="C12:D12"/>
    <mergeCell ref="E12:N12"/>
    <mergeCell ref="C11:D11"/>
    <mergeCell ref="C13:D13"/>
    <mergeCell ref="N33:O33"/>
    <mergeCell ref="C28:I33"/>
    <mergeCell ref="N28:O28"/>
    <mergeCell ref="N29:O29"/>
    <mergeCell ref="N32:O32"/>
    <mergeCell ref="J29:M29"/>
    <mergeCell ref="J33:M33"/>
    <mergeCell ref="J32:M32"/>
    <mergeCell ref="J31:M31"/>
    <mergeCell ref="J30:M30"/>
    <mergeCell ref="N30:O30"/>
    <mergeCell ref="N31:O31"/>
    <mergeCell ref="J28:M28"/>
  </mergeCells>
  <phoneticPr fontId="3"/>
  <dataValidations count="6">
    <dataValidation type="list" allowBlank="1" showInputMessage="1" showErrorMessage="1" sqref="E14" xr:uid="{91C1F042-81B7-4C66-8CFC-D5398D430DCC}">
      <formula1>"有,無,　,"</formula1>
    </dataValidation>
    <dataValidation allowBlank="1" showInputMessage="1" showErrorMessage="1" prompt="ご希望の数量をご記入ください。" sqref="M19" xr:uid="{0942DC15-56C5-4587-86A2-840880235F1E}"/>
    <dataValidation type="list" allowBlank="1" showInputMessage="1" prompt="ご希望の単価をご記入ください。" sqref="L19" xr:uid="{CD8CD7E5-4D22-4318-9CAB-E326F62239F1}">
      <formula1>INDIRECT(D19)</formula1>
    </dataValidation>
    <dataValidation type="date" allowBlank="1" showInputMessage="1" showErrorMessage="1" error="yyyy/mm/dd HH:MMで入力してください" prompt="施策開始日を時刻までご記入ください " sqref="E12:N12" xr:uid="{02ADCE6D-0BB1-41B6-BB90-A140801AAD5F}">
      <formula1>1</formula1>
      <formula2>73415</formula2>
    </dataValidation>
    <dataValidation type="date" allowBlank="1" showInputMessage="1" showErrorMessage="1" error="yyyy/mm/dd HH:MMで入力してください" prompt="施策終了日を時刻まで記入してください。" sqref="E13:N13" xr:uid="{0273B8B5-C2F4-43B5-8750-1FAD925E0689}">
      <formula1>1</formula1>
      <formula2>73415</formula2>
    </dataValidation>
    <dataValidation type="list" allowBlank="1" showInputMessage="1" sqref="L20:L23" xr:uid="{8AEB7394-C9F7-4194-B07D-1BAC95878DC4}">
      <formula1>INDIRECT(D20)</formula1>
    </dataValidation>
  </dataValidations>
  <printOptions horizontalCentered="1" verticalCentered="1"/>
  <pageMargins left="0" right="0" top="0" bottom="0" header="0.31496062992125984" footer="0.31496062992125984"/>
  <pageSetup paperSize="9" scale="6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3</xdr:col>
                    <xdr:colOff>514350</xdr:colOff>
                    <xdr:row>25</xdr:row>
                    <xdr:rowOff>57150</xdr:rowOff>
                  </from>
                  <to>
                    <xdr:col>3</xdr:col>
                    <xdr:colOff>984250</xdr:colOff>
                    <xdr:row>25</xdr:row>
                    <xdr:rowOff>412750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ブルダウンからご注文ブランド名をお選びください。" xr:uid="{0ADF4C71-A99C-4C64-8E2C-4EAF3C7207B2}">
          <x14:formula1>
            <xm:f>品番リスト!$A$3:$A$24</xm:f>
          </x14:formula1>
          <xm:sqref>D19:D23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0"/>
  <sheetViews>
    <sheetView workbookViewId="0"/>
  </sheetViews>
  <sheetFormatPr defaultRowHeight="18" x14ac:dyDescent="0.55000000000000004"/>
  <cols>
    <col min="1" max="1" width="3.9140625" customWidth="1"/>
    <col min="4" max="4" width="35.08203125" bestFit="1" customWidth="1"/>
    <col min="5" max="5" width="20.75" customWidth="1"/>
    <col min="6" max="6" width="6.83203125" bestFit="1" customWidth="1"/>
    <col min="7" max="7" width="74.33203125" customWidth="1"/>
  </cols>
  <sheetData>
    <row r="1" spans="2:7" ht="18.5" thickBot="1" x14ac:dyDescent="0.6"/>
    <row r="2" spans="2:7" ht="22.5" customHeight="1" thickBot="1" x14ac:dyDescent="0.6">
      <c r="B2" s="166" t="s">
        <v>72</v>
      </c>
      <c r="C2" s="56" t="s">
        <v>67</v>
      </c>
      <c r="D2" s="57" t="s">
        <v>68</v>
      </c>
      <c r="E2" s="57" t="s">
        <v>69</v>
      </c>
      <c r="F2" s="57" t="s">
        <v>70</v>
      </c>
      <c r="G2" s="58" t="s">
        <v>71</v>
      </c>
    </row>
    <row r="3" spans="2:7" ht="55" customHeight="1" thickTop="1" x14ac:dyDescent="0.55000000000000004">
      <c r="B3" s="167"/>
      <c r="C3" s="161" t="s">
        <v>73</v>
      </c>
      <c r="D3" s="53" t="s">
        <v>74</v>
      </c>
      <c r="E3" s="53" t="s">
        <v>75</v>
      </c>
      <c r="F3" s="53" t="s">
        <v>76</v>
      </c>
      <c r="G3" s="54" t="s">
        <v>77</v>
      </c>
    </row>
    <row r="4" spans="2:7" ht="55" customHeight="1" thickBot="1" x14ac:dyDescent="0.6">
      <c r="B4" s="167"/>
      <c r="C4" s="162"/>
      <c r="D4" s="51" t="s">
        <v>78</v>
      </c>
      <c r="E4" s="55" t="s">
        <v>92</v>
      </c>
      <c r="F4" s="55" t="s">
        <v>79</v>
      </c>
      <c r="G4" s="87" t="s">
        <v>203</v>
      </c>
    </row>
    <row r="5" spans="2:7" ht="55" customHeight="1" x14ac:dyDescent="0.55000000000000004">
      <c r="B5" s="167"/>
      <c r="C5" s="163" t="s">
        <v>80</v>
      </c>
      <c r="D5" s="53" t="s">
        <v>81</v>
      </c>
      <c r="E5" s="53" t="s">
        <v>82</v>
      </c>
      <c r="F5" s="53" t="s">
        <v>83</v>
      </c>
      <c r="G5" s="54" t="s">
        <v>84</v>
      </c>
    </row>
    <row r="6" spans="2:7" ht="55" customHeight="1" x14ac:dyDescent="0.55000000000000004">
      <c r="B6" s="167"/>
      <c r="C6" s="164"/>
      <c r="D6" s="48" t="s">
        <v>85</v>
      </c>
      <c r="E6" s="48" t="s">
        <v>82</v>
      </c>
      <c r="F6" s="48" t="s">
        <v>83</v>
      </c>
      <c r="G6" s="49" t="s">
        <v>86</v>
      </c>
    </row>
    <row r="7" spans="2:7" ht="55" customHeight="1" x14ac:dyDescent="0.55000000000000004">
      <c r="B7" s="167"/>
      <c r="C7" s="164"/>
      <c r="D7" s="48" t="s">
        <v>87</v>
      </c>
      <c r="E7" s="48" t="s">
        <v>82</v>
      </c>
      <c r="F7" s="48" t="s">
        <v>83</v>
      </c>
      <c r="G7" s="49" t="s">
        <v>93</v>
      </c>
    </row>
    <row r="8" spans="2:7" ht="55" customHeight="1" x14ac:dyDescent="0.55000000000000004">
      <c r="B8" s="167"/>
      <c r="C8" s="164"/>
      <c r="D8" s="48" t="s">
        <v>96</v>
      </c>
      <c r="E8" s="48" t="s">
        <v>82</v>
      </c>
      <c r="F8" s="48" t="s">
        <v>83</v>
      </c>
      <c r="G8" s="49" t="s">
        <v>91</v>
      </c>
    </row>
    <row r="9" spans="2:7" ht="55" customHeight="1" x14ac:dyDescent="0.55000000000000004">
      <c r="B9" s="167"/>
      <c r="C9" s="164"/>
      <c r="D9" s="48" t="s">
        <v>149</v>
      </c>
      <c r="E9" s="48" t="s">
        <v>88</v>
      </c>
      <c r="F9" s="48" t="s">
        <v>79</v>
      </c>
      <c r="G9" s="49" t="s">
        <v>94</v>
      </c>
    </row>
    <row r="10" spans="2:7" ht="245" customHeight="1" thickBot="1" x14ac:dyDescent="0.6">
      <c r="B10" s="168"/>
      <c r="C10" s="165"/>
      <c r="D10" s="50" t="s">
        <v>89</v>
      </c>
      <c r="E10" s="51" t="s">
        <v>90</v>
      </c>
      <c r="F10" s="51" t="s">
        <v>79</v>
      </c>
      <c r="G10" s="52" t="s">
        <v>95</v>
      </c>
    </row>
  </sheetData>
  <sheetProtection algorithmName="SHA-512" hashValue="QXb1k50EenPO/cx2nZVAqgDJk1tkFfD6ikvdXtkM1/4YsD10pdT7lI0GtGYb35Tls+xJAZuJlNt034fkWABbuA==" saltValue="q2kbMYj6HvaDIx67b0yIMw==" spinCount="100000" sheet="1" objects="1" scenarios="1" selectLockedCells="1"/>
  <mergeCells count="3">
    <mergeCell ref="C3:C4"/>
    <mergeCell ref="C5:C10"/>
    <mergeCell ref="B2:B10"/>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G24"/>
  <sheetViews>
    <sheetView showGridLines="0" zoomScale="80" zoomScaleNormal="80" workbookViewId="0"/>
  </sheetViews>
  <sheetFormatPr defaultRowHeight="18" x14ac:dyDescent="0.55000000000000004"/>
  <cols>
    <col min="1" max="1" width="24.1640625" bestFit="1" customWidth="1"/>
    <col min="2" max="2" width="36.5" bestFit="1" customWidth="1"/>
    <col min="3" max="3" width="7.33203125" bestFit="1" customWidth="1"/>
    <col min="4" max="4" width="36.5" customWidth="1"/>
    <col min="5" max="5" width="92" customWidth="1"/>
    <col min="7" max="7" width="0" hidden="1" customWidth="1"/>
  </cols>
  <sheetData>
    <row r="1" spans="1:7" ht="23" thickBot="1" x14ac:dyDescent="0.6">
      <c r="A1" s="1" t="s">
        <v>19</v>
      </c>
    </row>
    <row r="2" spans="1:7" ht="18.5" thickBot="1" x14ac:dyDescent="0.6">
      <c r="A2" s="2" t="s">
        <v>42</v>
      </c>
      <c r="B2" s="3" t="s">
        <v>20</v>
      </c>
      <c r="C2" s="10" t="s">
        <v>25</v>
      </c>
      <c r="D2" s="10" t="s">
        <v>28</v>
      </c>
      <c r="E2" s="4" t="s">
        <v>39</v>
      </c>
      <c r="G2" s="84" t="s">
        <v>181</v>
      </c>
    </row>
    <row r="3" spans="1:7" ht="36" customHeight="1" x14ac:dyDescent="0.55000000000000004">
      <c r="A3" s="5" t="s">
        <v>127</v>
      </c>
      <c r="B3" s="6" t="s">
        <v>126</v>
      </c>
      <c r="C3" s="11" t="s">
        <v>26</v>
      </c>
      <c r="D3" s="28">
        <v>0</v>
      </c>
      <c r="E3" s="86" t="s">
        <v>131</v>
      </c>
      <c r="G3" t="s">
        <v>188</v>
      </c>
    </row>
    <row r="4" spans="1:7" ht="36" customHeight="1" x14ac:dyDescent="0.55000000000000004">
      <c r="A4" s="7" t="s">
        <v>44</v>
      </c>
      <c r="B4" s="8" t="s">
        <v>22</v>
      </c>
      <c r="C4" s="11" t="s">
        <v>26</v>
      </c>
      <c r="D4" s="28">
        <v>0</v>
      </c>
      <c r="E4" s="9" t="s">
        <v>49</v>
      </c>
      <c r="G4" t="s">
        <v>183</v>
      </c>
    </row>
    <row r="5" spans="1:7" ht="36" customHeight="1" x14ac:dyDescent="0.55000000000000004">
      <c r="A5" s="7" t="s">
        <v>56</v>
      </c>
      <c r="B5" s="8" t="s">
        <v>55</v>
      </c>
      <c r="C5" s="11" t="s">
        <v>26</v>
      </c>
      <c r="D5" s="28">
        <v>0</v>
      </c>
      <c r="E5" s="9" t="s">
        <v>49</v>
      </c>
      <c r="G5" t="s">
        <v>183</v>
      </c>
    </row>
    <row r="6" spans="1:7" ht="36" customHeight="1" x14ac:dyDescent="0.55000000000000004">
      <c r="A6" s="7" t="s">
        <v>43</v>
      </c>
      <c r="B6" s="8" t="s">
        <v>21</v>
      </c>
      <c r="C6" s="11" t="s">
        <v>26</v>
      </c>
      <c r="D6" s="28">
        <v>0</v>
      </c>
      <c r="E6" s="9" t="s">
        <v>49</v>
      </c>
      <c r="G6" t="s">
        <v>182</v>
      </c>
    </row>
    <row r="7" spans="1:7" ht="36" customHeight="1" x14ac:dyDescent="0.55000000000000004">
      <c r="A7" s="7" t="s">
        <v>125</v>
      </c>
      <c r="B7" s="8" t="s">
        <v>125</v>
      </c>
      <c r="C7" s="11" t="s">
        <v>26</v>
      </c>
      <c r="D7" s="28">
        <v>0</v>
      </c>
      <c r="E7" s="20" t="s">
        <v>176</v>
      </c>
      <c r="G7" t="s">
        <v>187</v>
      </c>
    </row>
    <row r="8" spans="1:7" ht="36" customHeight="1" x14ac:dyDescent="0.55000000000000004">
      <c r="A8" s="7" t="s">
        <v>158</v>
      </c>
      <c r="B8" s="8" t="s">
        <v>159</v>
      </c>
      <c r="C8" s="11" t="s">
        <v>26</v>
      </c>
      <c r="D8" s="28">
        <v>0</v>
      </c>
      <c r="E8" s="9" t="s">
        <v>160</v>
      </c>
      <c r="G8" t="s">
        <v>194</v>
      </c>
    </row>
    <row r="9" spans="1:7" ht="36" customHeight="1" x14ac:dyDescent="0.55000000000000004">
      <c r="A9" s="7" t="s">
        <v>128</v>
      </c>
      <c r="B9" s="8" t="s">
        <v>129</v>
      </c>
      <c r="C9" s="11" t="s">
        <v>26</v>
      </c>
      <c r="D9" s="28">
        <v>0</v>
      </c>
      <c r="E9" s="20" t="s">
        <v>177</v>
      </c>
      <c r="G9" t="s">
        <v>190</v>
      </c>
    </row>
    <row r="10" spans="1:7" ht="36" customHeight="1" x14ac:dyDescent="0.55000000000000004">
      <c r="A10" s="7" t="s">
        <v>170</v>
      </c>
      <c r="B10" s="8" t="s">
        <v>171</v>
      </c>
      <c r="C10" s="11" t="s">
        <v>26</v>
      </c>
      <c r="D10" s="28">
        <v>0</v>
      </c>
      <c r="E10" s="9" t="s">
        <v>172</v>
      </c>
      <c r="G10" t="s">
        <v>170</v>
      </c>
    </row>
    <row r="11" spans="1:7" ht="36" customHeight="1" x14ac:dyDescent="0.55000000000000004">
      <c r="A11" s="7" t="s">
        <v>162</v>
      </c>
      <c r="B11" s="8" t="s">
        <v>161</v>
      </c>
      <c r="C11" s="11" t="s">
        <v>163</v>
      </c>
      <c r="D11" s="28">
        <v>0</v>
      </c>
      <c r="E11" s="20" t="s">
        <v>178</v>
      </c>
      <c r="G11" t="s">
        <v>197</v>
      </c>
    </row>
    <row r="12" spans="1:7" ht="36" customHeight="1" x14ac:dyDescent="0.55000000000000004">
      <c r="A12" s="7" t="s">
        <v>46</v>
      </c>
      <c r="B12" s="8" t="s">
        <v>24</v>
      </c>
      <c r="C12" s="11" t="s">
        <v>26</v>
      </c>
      <c r="D12" s="28">
        <v>0</v>
      </c>
      <c r="E12" s="9" t="s">
        <v>130</v>
      </c>
      <c r="G12" t="s">
        <v>185</v>
      </c>
    </row>
    <row r="13" spans="1:7" ht="36" customHeight="1" x14ac:dyDescent="0.55000000000000004">
      <c r="A13" s="16" t="s">
        <v>45</v>
      </c>
      <c r="B13" s="8" t="s">
        <v>23</v>
      </c>
      <c r="C13" s="43" t="s">
        <v>26</v>
      </c>
      <c r="D13" s="74">
        <v>0</v>
      </c>
      <c r="E13" s="72" t="s">
        <v>50</v>
      </c>
      <c r="G13" t="s">
        <v>184</v>
      </c>
    </row>
    <row r="14" spans="1:7" ht="36" customHeight="1" x14ac:dyDescent="0.55000000000000004">
      <c r="A14" s="16" t="s">
        <v>180</v>
      </c>
      <c r="B14" s="8" t="s">
        <v>173</v>
      </c>
      <c r="C14" s="43" t="s">
        <v>26</v>
      </c>
      <c r="D14" s="74">
        <v>0</v>
      </c>
      <c r="E14" s="72" t="s">
        <v>174</v>
      </c>
      <c r="G14" t="s">
        <v>191</v>
      </c>
    </row>
    <row r="15" spans="1:7" ht="36" customHeight="1" x14ac:dyDescent="0.55000000000000004">
      <c r="A15" s="16" t="s">
        <v>146</v>
      </c>
      <c r="B15" s="71" t="s">
        <v>145</v>
      </c>
      <c r="C15" s="43" t="s">
        <v>26</v>
      </c>
      <c r="D15" s="74">
        <v>0</v>
      </c>
      <c r="E15" s="9" t="s">
        <v>147</v>
      </c>
      <c r="G15" t="s">
        <v>195</v>
      </c>
    </row>
    <row r="16" spans="1:7" ht="72" x14ac:dyDescent="0.55000000000000004">
      <c r="A16" s="16" t="s">
        <v>152</v>
      </c>
      <c r="B16" s="71" t="s">
        <v>151</v>
      </c>
      <c r="C16" s="79" t="s">
        <v>26</v>
      </c>
      <c r="D16" s="78">
        <v>0</v>
      </c>
      <c r="E16" s="83" t="s">
        <v>199</v>
      </c>
      <c r="G16" t="s">
        <v>193</v>
      </c>
    </row>
    <row r="17" spans="1:7" ht="36" customHeight="1" x14ac:dyDescent="0.55000000000000004">
      <c r="A17" s="16" t="s">
        <v>141</v>
      </c>
      <c r="B17" s="71" t="s">
        <v>140</v>
      </c>
      <c r="C17" s="79" t="s">
        <v>26</v>
      </c>
      <c r="D17" s="78">
        <v>0</v>
      </c>
      <c r="E17" s="83" t="s">
        <v>142</v>
      </c>
      <c r="G17" t="s">
        <v>189</v>
      </c>
    </row>
    <row r="18" spans="1:7" ht="36" customHeight="1" x14ac:dyDescent="0.55000000000000004">
      <c r="A18" s="16" t="s">
        <v>175</v>
      </c>
      <c r="B18" s="71" t="s">
        <v>198</v>
      </c>
      <c r="C18" s="79" t="s">
        <v>26</v>
      </c>
      <c r="D18" s="78">
        <v>0</v>
      </c>
      <c r="E18" s="83" t="s">
        <v>179</v>
      </c>
      <c r="G18" t="s">
        <v>192</v>
      </c>
    </row>
    <row r="19" spans="1:7" ht="36" customHeight="1" x14ac:dyDescent="0.55000000000000004">
      <c r="A19" s="16" t="s">
        <v>57</v>
      </c>
      <c r="B19" s="71" t="s">
        <v>58</v>
      </c>
      <c r="C19" s="79" t="s">
        <v>26</v>
      </c>
      <c r="D19" s="78">
        <v>0</v>
      </c>
      <c r="E19" s="83" t="s">
        <v>115</v>
      </c>
      <c r="G19" t="s">
        <v>186</v>
      </c>
    </row>
    <row r="20" spans="1:7" ht="36" customHeight="1" x14ac:dyDescent="0.55000000000000004">
      <c r="A20" s="16" t="s">
        <v>202</v>
      </c>
      <c r="B20" s="71" t="s">
        <v>200</v>
      </c>
      <c r="C20" s="79" t="s">
        <v>26</v>
      </c>
      <c r="D20" s="74">
        <v>0</v>
      </c>
      <c r="E20" s="83" t="s">
        <v>201</v>
      </c>
    </row>
    <row r="21" spans="1:7" ht="36" customHeight="1" x14ac:dyDescent="0.55000000000000004">
      <c r="A21" s="16" t="s">
        <v>166</v>
      </c>
      <c r="B21" s="71" t="s">
        <v>164</v>
      </c>
      <c r="C21" s="79" t="s">
        <v>26</v>
      </c>
      <c r="D21" s="78">
        <v>0</v>
      </c>
      <c r="E21" s="72" t="s">
        <v>165</v>
      </c>
      <c r="G21" t="s">
        <v>196</v>
      </c>
    </row>
    <row r="22" spans="1:7" ht="36" customHeight="1" x14ac:dyDescent="0.55000000000000004">
      <c r="A22" s="16" t="s">
        <v>167</v>
      </c>
      <c r="B22" s="71" t="s">
        <v>204</v>
      </c>
      <c r="C22" s="79" t="s">
        <v>26</v>
      </c>
      <c r="D22" s="74">
        <v>0</v>
      </c>
      <c r="E22" s="83" t="s">
        <v>205</v>
      </c>
    </row>
    <row r="23" spans="1:7" ht="36" customHeight="1" x14ac:dyDescent="0.55000000000000004">
      <c r="A23" s="16" t="s">
        <v>207</v>
      </c>
      <c r="B23" s="71" t="s">
        <v>206</v>
      </c>
      <c r="C23" s="79" t="s">
        <v>26</v>
      </c>
      <c r="D23" s="78">
        <v>0</v>
      </c>
      <c r="E23" s="72" t="s">
        <v>208</v>
      </c>
      <c r="G23" t="s">
        <v>196</v>
      </c>
    </row>
    <row r="24" spans="1:7" ht="36" customHeight="1" thickBot="1" x14ac:dyDescent="0.6">
      <c r="A24" s="80" t="s">
        <v>209</v>
      </c>
      <c r="B24" s="81" t="s">
        <v>210</v>
      </c>
      <c r="C24" s="82" t="s">
        <v>26</v>
      </c>
      <c r="D24" s="73">
        <v>0</v>
      </c>
      <c r="E24" s="85" t="s">
        <v>208</v>
      </c>
      <c r="G24" t="s">
        <v>196</v>
      </c>
    </row>
  </sheetData>
  <sheetProtection algorithmName="SHA-512" hashValue="uK6ApXDnhARGhe8HlB4faofUYJvB9YdexkqRBVVpLecxOenEhAmvsinDUM4pa1qCDPL/o8NXYT3EY0sYR7vK5w==" saltValue="y+mFgWNCTR0zQzfh46JIUg==" spinCount="100000" sheet="1" selectLockedCells="1"/>
  <sortState xmlns:xlrd2="http://schemas.microsoft.com/office/spreadsheetml/2017/richdata2" ref="A3:G24">
    <sortCondition ref="G3:G24"/>
  </sortState>
  <phoneticPr fontId="3"/>
  <printOptions horizontalCentered="1"/>
  <pageMargins left="0" right="0" top="0.73" bottom="0" header="0.31496062992125984" footer="0.31496062992125984"/>
  <pageSetup paperSize="9" scale="9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U25"/>
  <sheetViews>
    <sheetView zoomScale="90" zoomScaleNormal="90" workbookViewId="0">
      <selection activeCell="I29" sqref="I29"/>
    </sheetView>
  </sheetViews>
  <sheetFormatPr defaultRowHeight="18" x14ac:dyDescent="0.55000000000000004"/>
  <cols>
    <col min="2" max="2" width="16.25" bestFit="1" customWidth="1"/>
    <col min="3" max="3" width="9.33203125" customWidth="1"/>
    <col min="4" max="4" width="10.4140625" bestFit="1" customWidth="1"/>
    <col min="5" max="5" width="15" customWidth="1"/>
    <col min="6" max="6" width="10.4140625" customWidth="1"/>
    <col min="7" max="13" width="15" customWidth="1"/>
    <col min="15" max="15" width="16.25" bestFit="1" customWidth="1"/>
    <col min="16" max="16" width="11.58203125" customWidth="1"/>
    <col min="17" max="17" width="9.75" customWidth="1"/>
    <col min="18" max="19" width="11.58203125" customWidth="1"/>
    <col min="20" max="20" width="10.4140625" bestFit="1" customWidth="1"/>
    <col min="21" max="21" width="9.4140625" bestFit="1" customWidth="1"/>
  </cols>
  <sheetData>
    <row r="2" spans="2:20" x14ac:dyDescent="0.55000000000000004">
      <c r="B2" t="s">
        <v>150</v>
      </c>
      <c r="O2" t="s">
        <v>153</v>
      </c>
      <c r="R2" s="77" t="s">
        <v>154</v>
      </c>
      <c r="S2" s="77"/>
      <c r="T2" s="77"/>
    </row>
    <row r="3" spans="2:20" x14ac:dyDescent="0.55000000000000004">
      <c r="B3" s="12" t="s">
        <v>46</v>
      </c>
      <c r="C3" s="12" t="s">
        <v>141</v>
      </c>
      <c r="D3" s="12" t="s">
        <v>47</v>
      </c>
      <c r="E3" s="12" t="s">
        <v>148</v>
      </c>
      <c r="F3" s="12" t="s">
        <v>158</v>
      </c>
      <c r="G3" s="12" t="s">
        <v>202</v>
      </c>
      <c r="H3" s="12" t="s">
        <v>207</v>
      </c>
      <c r="I3" s="12" t="s">
        <v>211</v>
      </c>
      <c r="J3" s="12" t="s">
        <v>180</v>
      </c>
      <c r="K3" s="12" t="s">
        <v>170</v>
      </c>
      <c r="L3" s="16" t="s">
        <v>168</v>
      </c>
      <c r="O3" t="s">
        <v>48</v>
      </c>
      <c r="P3" t="s">
        <v>59</v>
      </c>
      <c r="R3" s="77"/>
      <c r="S3" s="77"/>
      <c r="T3" s="77"/>
    </row>
    <row r="4" spans="2:20" x14ac:dyDescent="0.55000000000000004">
      <c r="B4">
        <v>990</v>
      </c>
      <c r="C4" s="19">
        <v>500</v>
      </c>
      <c r="D4" s="19">
        <v>3800</v>
      </c>
      <c r="E4" s="19">
        <v>4000</v>
      </c>
      <c r="F4" s="19">
        <v>500</v>
      </c>
      <c r="G4" s="19">
        <v>220</v>
      </c>
      <c r="H4" s="19">
        <v>500</v>
      </c>
      <c r="I4" s="19">
        <v>500</v>
      </c>
      <c r="J4" s="19">
        <v>1026</v>
      </c>
      <c r="K4" s="19">
        <v>500</v>
      </c>
      <c r="L4" s="19">
        <v>1500</v>
      </c>
      <c r="O4" t="s">
        <v>132</v>
      </c>
      <c r="P4">
        <v>0.06</v>
      </c>
      <c r="R4" s="77"/>
      <c r="S4" s="77" t="s">
        <v>155</v>
      </c>
      <c r="T4" s="77"/>
    </row>
    <row r="5" spans="2:20" x14ac:dyDescent="0.55000000000000004">
      <c r="B5" s="19">
        <v>2970</v>
      </c>
      <c r="C5" s="19">
        <v>1000</v>
      </c>
      <c r="D5" s="19">
        <v>5500</v>
      </c>
      <c r="E5" s="19">
        <v>12000</v>
      </c>
      <c r="F5" s="19">
        <v>1000</v>
      </c>
      <c r="G5" s="19">
        <v>650</v>
      </c>
      <c r="H5" s="19">
        <v>1000</v>
      </c>
      <c r="I5" s="19">
        <v>1000</v>
      </c>
      <c r="J5" s="19">
        <v>3078</v>
      </c>
      <c r="K5" s="19">
        <v>1000</v>
      </c>
      <c r="L5" s="19">
        <v>3000</v>
      </c>
      <c r="O5" t="s">
        <v>133</v>
      </c>
      <c r="P5">
        <v>0.06</v>
      </c>
      <c r="R5" s="77"/>
      <c r="S5" s="77"/>
      <c r="T5" s="77"/>
    </row>
    <row r="6" spans="2:20" x14ac:dyDescent="0.55000000000000004">
      <c r="B6" s="19">
        <v>5940</v>
      </c>
      <c r="C6" s="19">
        <v>2000</v>
      </c>
      <c r="E6" s="19">
        <v>20000</v>
      </c>
      <c r="F6" s="19">
        <v>3000</v>
      </c>
      <c r="G6" s="19">
        <v>1300</v>
      </c>
      <c r="H6" s="19">
        <v>2000</v>
      </c>
      <c r="I6" s="19">
        <v>2000</v>
      </c>
      <c r="J6" s="19"/>
      <c r="K6" s="19">
        <v>2000</v>
      </c>
      <c r="L6" s="19">
        <v>5000</v>
      </c>
      <c r="O6" t="s">
        <v>57</v>
      </c>
      <c r="P6">
        <v>0.5</v>
      </c>
    </row>
    <row r="7" spans="2:20" x14ac:dyDescent="0.55000000000000004">
      <c r="B7" s="19">
        <v>9900</v>
      </c>
      <c r="C7" s="19">
        <v>5000</v>
      </c>
      <c r="E7" s="19"/>
      <c r="H7" s="19">
        <v>3000</v>
      </c>
      <c r="I7" s="19">
        <v>3000</v>
      </c>
      <c r="K7" s="19">
        <v>3000</v>
      </c>
      <c r="L7" s="19">
        <v>10000</v>
      </c>
      <c r="O7" t="s">
        <v>137</v>
      </c>
      <c r="P7">
        <v>0</v>
      </c>
      <c r="R7" t="s">
        <v>157</v>
      </c>
    </row>
    <row r="8" spans="2:20" x14ac:dyDescent="0.55000000000000004">
      <c r="H8" s="19">
        <v>5000</v>
      </c>
      <c r="I8" s="19">
        <v>5000</v>
      </c>
      <c r="K8" s="19">
        <v>5000</v>
      </c>
      <c r="O8" t="s">
        <v>138</v>
      </c>
      <c r="P8">
        <v>0</v>
      </c>
      <c r="R8" t="s">
        <v>156</v>
      </c>
    </row>
    <row r="9" spans="2:20" x14ac:dyDescent="0.55000000000000004">
      <c r="O9" t="s">
        <v>56</v>
      </c>
      <c r="P9">
        <v>0</v>
      </c>
    </row>
    <row r="10" spans="2:20" x14ac:dyDescent="0.55000000000000004">
      <c r="O10" t="s">
        <v>139</v>
      </c>
      <c r="P10">
        <v>0</v>
      </c>
    </row>
    <row r="11" spans="2:20" x14ac:dyDescent="0.55000000000000004">
      <c r="O11" t="s">
        <v>136</v>
      </c>
      <c r="P11">
        <v>0</v>
      </c>
    </row>
    <row r="12" spans="2:20" x14ac:dyDescent="0.55000000000000004">
      <c r="O12" t="s">
        <v>134</v>
      </c>
      <c r="P12">
        <v>0</v>
      </c>
    </row>
    <row r="13" spans="2:20" x14ac:dyDescent="0.55000000000000004">
      <c r="O13" t="s">
        <v>135</v>
      </c>
      <c r="P13">
        <v>0</v>
      </c>
    </row>
    <row r="14" spans="2:20" x14ac:dyDescent="0.55000000000000004">
      <c r="O14" t="s">
        <v>152</v>
      </c>
      <c r="P14">
        <v>0.15</v>
      </c>
    </row>
    <row r="15" spans="2:20" x14ac:dyDescent="0.55000000000000004">
      <c r="O15" t="s">
        <v>162</v>
      </c>
      <c r="P15">
        <v>0.5</v>
      </c>
    </row>
    <row r="16" spans="2:20" x14ac:dyDescent="0.55000000000000004">
      <c r="O16" t="s">
        <v>170</v>
      </c>
      <c r="P16">
        <v>0.08</v>
      </c>
    </row>
    <row r="24" spans="20:21" x14ac:dyDescent="0.55000000000000004">
      <c r="T24" s="75"/>
      <c r="U24" s="76"/>
    </row>
    <row r="25" spans="20:21" x14ac:dyDescent="0.55000000000000004">
      <c r="T25" s="76"/>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品番リスト!$A$3:$A$17</xm:f>
          </x14:formula1>
          <xm:sqref>O4</xm:sqref>
        </x14:dataValidation>
        <x14:dataValidation type="list" allowBlank="1" showInputMessage="1" showErrorMessage="1" xr:uid="{9CD5E83E-158C-431E-AF7E-B830B3CE2A22}">
          <x14:formula1>
            <xm:f>品番リスト!$A$3:$A$17</xm:f>
          </x14:formula1>
          <xm:sqref>O5</xm:sqref>
        </x14:dataValidation>
      </x14:dataValidations>
    </ext>
  </extLst>
</worksheet>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ガイドライン(必ずご確認ください)</vt:lpstr>
      <vt:lpstr>記入フォーム</vt:lpstr>
      <vt:lpstr>料金体系</vt:lpstr>
      <vt:lpstr>品番リスト</vt:lpstr>
      <vt:lpstr>固定券種単価</vt:lpstr>
      <vt:lpstr>_𠮷野家</vt:lpstr>
      <vt:lpstr>Coke_ON</vt:lpstr>
      <vt:lpstr>GO</vt:lpstr>
      <vt:lpstr>Hulu</vt:lpstr>
      <vt:lpstr>Pairs</vt:lpstr>
      <vt:lpstr>Roblox_額面固定</vt:lpstr>
      <vt:lpstr>オイシックス</vt:lpstr>
      <vt:lpstr>すかいらーく</vt:lpstr>
      <vt:lpstr>タリーズ</vt:lpstr>
      <vt:lpstr>ディズニープラス</vt:lpstr>
      <vt:lpstr>モスカード</vt:lpstr>
      <vt:lpstr>吉野家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Naofumi Takata</dc:creator>
  <cp:lastModifiedBy>Naofumi Takata</cp:lastModifiedBy>
  <cp:lastPrinted>2022-12-02T01:54:44Z</cp:lastPrinted>
  <dcterms:created xsi:type="dcterms:W3CDTF">2022-12-01T04:58:09Z</dcterms:created>
  <dcterms:modified xsi:type="dcterms:W3CDTF">2024-10-08T11:18:02Z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ies>
</file>